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表2" sheetId="1" r:id="rId1"/>
    <sheet name="表1" sheetId="2" r:id="rId2"/>
  </sheets>
  <calcPr calcId="144525"/>
</workbook>
</file>

<file path=xl/sharedStrings.xml><?xml version="1.0" encoding="utf-8"?>
<sst xmlns="http://schemas.openxmlformats.org/spreadsheetml/2006/main" count="208" uniqueCount="140">
  <si>
    <t>2023年中央和自治区第二批衔接资金（巩固成果任务）使用及项目安排情况统计表</t>
  </si>
  <si>
    <t>序号</t>
  </si>
  <si>
    <t>项目类型</t>
  </si>
  <si>
    <t>项目子类型</t>
  </si>
  <si>
    <t>项目名称</t>
  </si>
  <si>
    <t>项目地点</t>
  </si>
  <si>
    <t>建设内容</t>
  </si>
  <si>
    <t>项目预算概算（万元）</t>
  </si>
  <si>
    <t>其中：衔接资金(万元)</t>
  </si>
  <si>
    <t>项目主管部门</t>
  </si>
  <si>
    <t>实施期限</t>
  </si>
  <si>
    <t>绩效目标</t>
  </si>
  <si>
    <t>利益联结机制</t>
  </si>
  <si>
    <t>资金类型</t>
  </si>
  <si>
    <t>项目是否进行过变更/微调</t>
  </si>
  <si>
    <t>是否开工
(是/否)</t>
  </si>
  <si>
    <t>项目建设详细进展情况</t>
  </si>
  <si>
    <t>已安排到项目衔接资金（万元）</t>
  </si>
  <si>
    <t>已支出衔接资金（万元)</t>
  </si>
  <si>
    <t>是否完工
(是/否)</t>
  </si>
  <si>
    <t>是否验收(是/否)</t>
  </si>
  <si>
    <t>项目效益情况</t>
  </si>
  <si>
    <t>结余资金（万元）</t>
  </si>
  <si>
    <t>结余资金使用情况</t>
  </si>
  <si>
    <t>备注</t>
  </si>
  <si>
    <t>小计</t>
  </si>
  <si>
    <t>中央</t>
  </si>
  <si>
    <t>自治区</t>
  </si>
  <si>
    <t>盟市</t>
  </si>
  <si>
    <t>旗县</t>
  </si>
  <si>
    <t>巴彦淖尔市9个</t>
  </si>
  <si>
    <t>五原县2个</t>
  </si>
  <si>
    <t>优势特色产业发展</t>
  </si>
  <si>
    <t>产业发展</t>
  </si>
  <si>
    <t>葵花物流仓储库建设</t>
  </si>
  <si>
    <t>工信局</t>
  </si>
  <si>
    <t>20230710-20231130</t>
  </si>
  <si>
    <t>一是进一步完善向日葵生产、加工、销售环节，促进产业延链、补链、强链。二是项目建成后可开发务工就业岗位5个，年人均岗位工资30000元以上。</t>
  </si>
  <si>
    <t>巩固成果（乡村振兴局）</t>
  </si>
  <si>
    <t>是</t>
  </si>
  <si>
    <t>已完成招投标，近期开工建设</t>
  </si>
  <si>
    <t>否</t>
  </si>
  <si>
    <t>其他</t>
  </si>
  <si>
    <t>京蒙协作</t>
  </si>
  <si>
    <t>乡村振兴局</t>
  </si>
  <si>
    <t>项目实施可进一步拓宽我县农畜产品销售渠道，带动农户增收。</t>
  </si>
  <si>
    <t>已开工</t>
  </si>
  <si>
    <t>乌拉特前旗2个</t>
  </si>
  <si>
    <t>宜居宜业和美乡村建设</t>
  </si>
  <si>
    <t>路</t>
  </si>
  <si>
    <t>新安镇庆华村道路硬化工程建设项目</t>
  </si>
  <si>
    <t>新安镇庆华村</t>
  </si>
  <si>
    <t>修建水泥路1.6公里</t>
  </si>
  <si>
    <t>旗交通局</t>
  </si>
  <si>
    <t>项目实施后可以解决原来村庄坑洼、泥泞、脏乱等问题，夯实巩固脱贫攻坚成果基础设施建设，促进乡村环境整洁美丽，提高当地群众生活质量，提升群众的幸福感、满意度，为当地乡村振兴长远发展奠定基础。</t>
  </si>
  <si>
    <t>改善农牧民生活条件，为农牧民的农副产品运输提供便利通道。</t>
  </si>
  <si>
    <t>正在办理前期手续，方案批复手续，近期开工。</t>
  </si>
  <si>
    <t>农田水利</t>
  </si>
  <si>
    <t>三湖村桥梁建设工程</t>
  </si>
  <si>
    <t>乌拉山镇三湖村</t>
  </si>
  <si>
    <t>建设桥梁一座</t>
  </si>
  <si>
    <t>旗农科局</t>
  </si>
  <si>
    <t>通过项目实施，一方面为群众出行和生产通行提供便利，方便村民生产和生活。另一方面解决桥面低而阻水的情况，使桥下的渠路过水通畅，服务农田水利浇灌，节省时间的同时有效利用水资源。</t>
  </si>
  <si>
    <t>改善群众出行环境，有利于解决农村生产物资和生活物资的运输问题，给村民带来直接的经济实惠，有效地促进了农村经济的发展，带动产业发展，增加群众收入。</t>
  </si>
  <si>
    <t>正在办理方案批复手续近期开工。</t>
  </si>
  <si>
    <t>乌拉特中旗2个</t>
  </si>
  <si>
    <t>产业项目</t>
  </si>
  <si>
    <t>产业服务</t>
  </si>
  <si>
    <t>巴音乌兰苏木社会化运输服务队</t>
  </si>
  <si>
    <t>东达乌素嘎查
巴音图克木嘎查</t>
  </si>
  <si>
    <t>购买打捆机2台</t>
  </si>
  <si>
    <t>巴音乌兰苏木</t>
  </si>
  <si>
    <t>2023.4-2023.11</t>
  </si>
  <si>
    <t>壮大嘎查集体经济，可带来收益3.8万左右，节省牧民拉运饲草料50%的运输成本。</t>
  </si>
  <si>
    <t>通过服务全苏木牧民群众，壮大嘎查集体经济，节省牧民拉运饲草料50%的运输成本</t>
  </si>
  <si>
    <t>21日去购买</t>
  </si>
  <si>
    <t>产业配套设施</t>
  </si>
  <si>
    <t>宏伟村粮食烘干基础设施及仓储项目</t>
  </si>
  <si>
    <t>宏伟村</t>
  </si>
  <si>
    <t>用于建设粮食晾晒厂</t>
  </si>
  <si>
    <t>乌加河镇</t>
  </si>
  <si>
    <t>通过“村委+合作社”共建形式，所使用财政衔接资 金，主要用于烘干塔场地的硬化，宏伟村村委以入股形式为 乌拉特中旗宏兴农农民专业合作社注资50万，合作社每年 为村委支付不低于2.5万元的分红，此项收益可用于村公益事业发展和分红。可吸纳周边10-20人就业岗位。</t>
  </si>
  <si>
    <t>壮大村集体经济，增加农户收入，带动就业</t>
  </si>
  <si>
    <t>硬化完成，准备验收</t>
  </si>
  <si>
    <t>乌拉特后旗1个</t>
  </si>
  <si>
    <t>乡村建设行动</t>
  </si>
  <si>
    <t>巴音宝力格镇团结村五组污水管网建设项目</t>
  </si>
  <si>
    <t>巴音宝力格镇团结</t>
  </si>
  <si>
    <t>铺设DN300管网478米，沉泥井12座、检查井7座，拆除及恢复水泥路面478平方米 ，面包砖硬化562平方米，污水处理设备1套。</t>
  </si>
  <si>
    <t xml:space="preserve">乡村振兴局 </t>
  </si>
  <si>
    <t>2023年8月—2023年12月</t>
  </si>
  <si>
    <t>项目建成后，能大大改善农村人居环境，解决农村生活污水处理问题的短板。优化乡村生活空间布局，加强公共基础设施建设，为30户90人提供24小时统一排污的有力保障，提高城乡一体化水平，促进农村经济发展。项目的建设有利于人民群众生活和生产环境的改善和提高，有利于人民精神生活的健康发展，有利于“产业兴旺、生态宜居、乡风文明、治理有效、生活富裕”建立健全城乡融合发展体制机制和政策体系，从而打造生态田园村庄。</t>
  </si>
  <si>
    <t>该项目的实施，可直接带动农户5人以上通过投工投劳的方式获得每人不低于3000元以上的劳务报酬，优先脱贫人口。</t>
  </si>
  <si>
    <t>项目正在实施中</t>
  </si>
  <si>
    <t>该项目的实施，可直接带动农户10人以上通过投工投劳的方式获得每人不低于3000元以上的劳务报酬，项目实施后，通过设置护路员等岗位持续增加农户收入，优先脱贫人口。</t>
  </si>
  <si>
    <t>杭锦后旗2个</t>
  </si>
  <si>
    <t>项目管理费</t>
  </si>
  <si>
    <t>杭锦后旗</t>
  </si>
  <si>
    <t>项目管理费主要用于项目前期设计、评审、招标、监理以及验收等与项目管理相关的支出。</t>
  </si>
  <si>
    <t>2023年4月—2023年12月</t>
  </si>
  <si>
    <t>种植业</t>
  </si>
  <si>
    <t>杭锦后旗设施农业产业园</t>
  </si>
  <si>
    <t>新建钢架大棚</t>
  </si>
  <si>
    <t>1、鼓励有劳动能力或有管理能力的脱贫户自主经营大棚；2、鼓励有种植能力和技术的一般农户、专业合作社租赁经营3、将产业园区绩效收益用于开发公益性岗位，分配给有劳动能力的脱贫户。</t>
  </si>
  <si>
    <t>项目决策评审参与，项目实施中参与，项目实施后事参与
1、注重引导有种植能力和技术的脱贫户租贷经营,享受年限依据扶贫现行政策执行,同时在技术指导和产品销售上给予帮助。2、经营大棚的合作社和一般农户在使用人工时,优先考虑有种植能力和管理能力的脱贫户,帮助增加脱贫户务工收入。3、用于扶贫济困、发展壮大村集体经济和改善小型公益性生产生活设施条件</t>
  </si>
  <si>
    <t>土地以流转，正准备开工建设。</t>
  </si>
  <si>
    <t>4个产业</t>
  </si>
  <si>
    <t>2023年中央和自治区第二批巩固成果任务衔接资金
项目安排情况统计表</t>
  </si>
  <si>
    <t>项目个数</t>
  </si>
  <si>
    <t>使用中央和自治区资金规模
（万元）</t>
  </si>
  <si>
    <t>中央和自治区资金规模500万元以上项目个数</t>
  </si>
  <si>
    <t>中央和自治区资金规模2000万元以上项目个数</t>
  </si>
  <si>
    <t>合计</t>
  </si>
  <si>
    <t>肉牛</t>
  </si>
  <si>
    <t>奶牛</t>
  </si>
  <si>
    <t>肉羊</t>
  </si>
  <si>
    <t>马铃薯</t>
  </si>
  <si>
    <t>玉米</t>
  </si>
  <si>
    <t>优势特色“土特产”</t>
  </si>
  <si>
    <t>农产品仓储保鲜冷链基础设施建设</t>
  </si>
  <si>
    <t>加工业</t>
  </si>
  <si>
    <t>市场建设和农村物流</t>
  </si>
  <si>
    <t>品牌打造和展销平台</t>
  </si>
  <si>
    <t>产业园区基础设施</t>
  </si>
  <si>
    <t>产业服务支撑项目</t>
  </si>
  <si>
    <t>水</t>
  </si>
  <si>
    <t>电</t>
  </si>
  <si>
    <t>网</t>
  </si>
  <si>
    <t>高标准农田</t>
  </si>
  <si>
    <t>厕所</t>
  </si>
  <si>
    <t>污水</t>
  </si>
  <si>
    <t>垃圾</t>
  </si>
  <si>
    <t>村容村貌提升</t>
  </si>
  <si>
    <t>守底线补短板</t>
  </si>
  <si>
    <t>到户产业</t>
  </si>
  <si>
    <t>安全饮水</t>
  </si>
  <si>
    <t>务工补助</t>
  </si>
  <si>
    <t>就业培训</t>
  </si>
  <si>
    <t>雨露计划</t>
  </si>
  <si>
    <t>金融保险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</si>
</sst>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%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8"/>
      <color rgb="FF000000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0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5" fillId="7" borderId="12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Fill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176" fontId="10" fillId="0" borderId="6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3"/>
  <sheetViews>
    <sheetView topLeftCell="A10" workbookViewId="0">
      <selection activeCell="F18" sqref="F18"/>
    </sheetView>
  </sheetViews>
  <sheetFormatPr defaultColWidth="9" defaultRowHeight="25" customHeight="1"/>
  <cols>
    <col min="1" max="3" width="9" style="14"/>
    <col min="4" max="4" width="12.75" style="14" customWidth="1"/>
    <col min="5" max="5" width="9" style="14"/>
    <col min="6" max="6" width="20.625" style="14" customWidth="1"/>
    <col min="7" max="8" width="14.1333333333333" style="16"/>
    <col min="9" max="9" width="11.6333333333333" style="16"/>
    <col min="10" max="10" width="14.125" style="16" customWidth="1"/>
    <col min="11" max="12" width="7" style="16" customWidth="1"/>
    <col min="13" max="14" width="9" style="14"/>
    <col min="15" max="15" width="25.625" style="14" customWidth="1"/>
    <col min="16" max="16" width="27.3916666666667" style="14" customWidth="1"/>
    <col min="17" max="19" width="9" style="14"/>
    <col min="20" max="20" width="12.3916666666667" style="14" customWidth="1"/>
    <col min="21" max="21" width="9" style="14"/>
    <col min="22" max="22" width="13.1083333333333" style="14"/>
    <col min="23" max="23" width="9" style="14"/>
    <col min="24" max="24" width="9.375" style="14"/>
    <col min="25" max="25" width="20" style="14" customWidth="1"/>
    <col min="26" max="26" width="12.0666666666667" style="14" customWidth="1"/>
    <col min="27" max="16384" width="9" style="14"/>
  </cols>
  <sheetData>
    <row r="1" s="14" customFormat="1" ht="42" customHeight="1" spans="1:17">
      <c r="A1" s="17" t="s">
        <v>0</v>
      </c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7"/>
      <c r="N1" s="17"/>
      <c r="O1" s="17"/>
      <c r="P1" s="17"/>
      <c r="Q1" s="17"/>
    </row>
    <row r="2" s="14" customFormat="1" customHeight="1" spans="1:28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20" t="s">
        <v>7</v>
      </c>
      <c r="H2" s="21" t="s">
        <v>8</v>
      </c>
      <c r="I2" s="43"/>
      <c r="J2" s="43"/>
      <c r="K2" s="43"/>
      <c r="L2" s="44"/>
      <c r="M2" s="19" t="s">
        <v>9</v>
      </c>
      <c r="N2" s="19" t="s">
        <v>10</v>
      </c>
      <c r="O2" s="19" t="s">
        <v>11</v>
      </c>
      <c r="P2" s="19" t="s">
        <v>12</v>
      </c>
      <c r="Q2" s="19" t="s">
        <v>13</v>
      </c>
      <c r="R2" s="19" t="s">
        <v>14</v>
      </c>
      <c r="S2" s="19" t="s">
        <v>15</v>
      </c>
      <c r="T2" s="19" t="s">
        <v>16</v>
      </c>
      <c r="U2" s="19" t="s">
        <v>17</v>
      </c>
      <c r="V2" s="19" t="s">
        <v>18</v>
      </c>
      <c r="W2" s="19" t="s">
        <v>19</v>
      </c>
      <c r="X2" s="19" t="s">
        <v>20</v>
      </c>
      <c r="Y2" s="19" t="s">
        <v>21</v>
      </c>
      <c r="Z2" s="19" t="s">
        <v>22</v>
      </c>
      <c r="AA2" s="19" t="s">
        <v>23</v>
      </c>
      <c r="AB2" s="19" t="s">
        <v>24</v>
      </c>
    </row>
    <row r="3" s="14" customFormat="1" customHeight="1" spans="1:28">
      <c r="A3" s="22"/>
      <c r="B3" s="22"/>
      <c r="C3" s="22"/>
      <c r="D3" s="22"/>
      <c r="E3" s="22"/>
      <c r="F3" s="22"/>
      <c r="G3" s="23"/>
      <c r="H3" s="24" t="s">
        <v>25</v>
      </c>
      <c r="I3" s="24" t="s">
        <v>26</v>
      </c>
      <c r="J3" s="24" t="s">
        <v>27</v>
      </c>
      <c r="K3" s="24" t="s">
        <v>28</v>
      </c>
      <c r="L3" s="24" t="s">
        <v>29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="15" customFormat="1" customHeight="1" spans="1:28">
      <c r="A4" s="25" t="s">
        <v>30</v>
      </c>
      <c r="B4" s="26"/>
      <c r="C4" s="26"/>
      <c r="D4" s="26"/>
      <c r="E4" s="26"/>
      <c r="F4" s="27"/>
      <c r="G4" s="28">
        <f t="shared" ref="G4:L4" si="0">G5+G8+G11+G14+G16</f>
        <v>847.04</v>
      </c>
      <c r="H4" s="28">
        <f t="shared" si="0"/>
        <v>704</v>
      </c>
      <c r="I4" s="28">
        <f t="shared" si="0"/>
        <v>0</v>
      </c>
      <c r="J4" s="28">
        <f t="shared" si="0"/>
        <v>704</v>
      </c>
      <c r="K4" s="28">
        <f t="shared" si="0"/>
        <v>0</v>
      </c>
      <c r="L4" s="28">
        <f t="shared" si="0"/>
        <v>0</v>
      </c>
      <c r="M4" s="28"/>
      <c r="N4" s="28"/>
      <c r="O4" s="28"/>
      <c r="P4" s="28"/>
      <c r="Q4" s="28"/>
      <c r="R4" s="28"/>
      <c r="S4" s="28"/>
      <c r="T4" s="28"/>
      <c r="U4" s="28">
        <f t="shared" ref="U4:X4" si="1">U5+U8+U11+U14+U16</f>
        <v>604</v>
      </c>
      <c r="V4" s="28">
        <f t="shared" si="1"/>
        <v>0</v>
      </c>
      <c r="W4" s="28">
        <f t="shared" si="1"/>
        <v>0</v>
      </c>
      <c r="X4" s="28">
        <f t="shared" si="1"/>
        <v>0</v>
      </c>
      <c r="Y4" s="28"/>
      <c r="Z4" s="28" t="e">
        <f t="shared" ref="Z4:AB4" si="2">Z5+Z8+Z11+Z14+Z16</f>
        <v>#REF!</v>
      </c>
      <c r="AA4" s="28">
        <f t="shared" si="2"/>
        <v>0</v>
      </c>
      <c r="AB4" s="28">
        <f t="shared" si="2"/>
        <v>0</v>
      </c>
    </row>
    <row r="5" s="15" customFormat="1" customHeight="1" spans="1:28">
      <c r="A5" s="29" t="s">
        <v>31</v>
      </c>
      <c r="B5" s="30"/>
      <c r="C5" s="30"/>
      <c r="D5" s="30"/>
      <c r="E5" s="30"/>
      <c r="F5" s="31"/>
      <c r="G5" s="32">
        <f t="shared" ref="G5:L5" si="3">G6+G7</f>
        <v>204</v>
      </c>
      <c r="H5" s="32">
        <f t="shared" si="3"/>
        <v>204</v>
      </c>
      <c r="I5" s="32">
        <f t="shared" si="3"/>
        <v>0</v>
      </c>
      <c r="J5" s="32">
        <f t="shared" si="3"/>
        <v>204</v>
      </c>
      <c r="K5" s="32">
        <f t="shared" si="3"/>
        <v>0</v>
      </c>
      <c r="L5" s="32">
        <f t="shared" si="3"/>
        <v>0</v>
      </c>
      <c r="M5" s="45"/>
      <c r="N5" s="45"/>
      <c r="O5" s="45"/>
      <c r="P5" s="45"/>
      <c r="Q5" s="45"/>
      <c r="R5" s="33"/>
      <c r="S5" s="33"/>
      <c r="T5" s="33"/>
      <c r="U5" s="33">
        <f t="shared" ref="U5:Z5" si="4">SUM(U6:U7)</f>
        <v>204</v>
      </c>
      <c r="V5" s="33">
        <f t="shared" si="4"/>
        <v>0</v>
      </c>
      <c r="W5" s="33"/>
      <c r="X5" s="33"/>
      <c r="Y5" s="33"/>
      <c r="Z5" s="33">
        <f t="shared" si="4"/>
        <v>204</v>
      </c>
      <c r="AA5" s="33"/>
      <c r="AB5" s="33"/>
    </row>
    <row r="6" s="15" customFormat="1" customHeight="1" spans="1:28">
      <c r="A6" s="33">
        <v>1</v>
      </c>
      <c r="B6" s="33" t="s">
        <v>32</v>
      </c>
      <c r="C6" s="33" t="s">
        <v>33</v>
      </c>
      <c r="D6" s="33" t="s">
        <v>34</v>
      </c>
      <c r="E6" s="33"/>
      <c r="F6" s="33"/>
      <c r="G6" s="34">
        <v>150</v>
      </c>
      <c r="H6" s="34">
        <v>150</v>
      </c>
      <c r="I6" s="34"/>
      <c r="J6" s="34">
        <v>150</v>
      </c>
      <c r="K6" s="34"/>
      <c r="L6" s="34"/>
      <c r="M6" s="33" t="s">
        <v>35</v>
      </c>
      <c r="N6" s="39" t="s">
        <v>36</v>
      </c>
      <c r="O6" s="33" t="s">
        <v>37</v>
      </c>
      <c r="P6" s="33" t="s">
        <v>37</v>
      </c>
      <c r="Q6" s="33" t="s">
        <v>38</v>
      </c>
      <c r="R6" s="39" t="s">
        <v>39</v>
      </c>
      <c r="S6" s="39" t="s">
        <v>39</v>
      </c>
      <c r="T6" s="46" t="s">
        <v>40</v>
      </c>
      <c r="U6" s="33">
        <v>150</v>
      </c>
      <c r="V6" s="39">
        <v>0</v>
      </c>
      <c r="W6" s="39" t="s">
        <v>41</v>
      </c>
      <c r="X6" s="39" t="s">
        <v>41</v>
      </c>
      <c r="Y6" s="33"/>
      <c r="Z6" s="39">
        <v>150</v>
      </c>
      <c r="AA6" s="39"/>
      <c r="AB6" s="33"/>
    </row>
    <row r="7" s="15" customFormat="1" customHeight="1" spans="1:28">
      <c r="A7" s="33">
        <v>2</v>
      </c>
      <c r="B7" s="33" t="s">
        <v>42</v>
      </c>
      <c r="C7" s="33" t="s">
        <v>42</v>
      </c>
      <c r="D7" s="33" t="s">
        <v>43</v>
      </c>
      <c r="E7" s="33"/>
      <c r="F7" s="33"/>
      <c r="G7" s="34">
        <v>54</v>
      </c>
      <c r="H7" s="34">
        <v>54</v>
      </c>
      <c r="I7" s="34"/>
      <c r="J7" s="34">
        <v>54</v>
      </c>
      <c r="K7" s="34"/>
      <c r="L7" s="34"/>
      <c r="M7" s="33" t="s">
        <v>44</v>
      </c>
      <c r="N7" s="39" t="s">
        <v>36</v>
      </c>
      <c r="O7" s="33" t="s">
        <v>45</v>
      </c>
      <c r="P7" s="33" t="s">
        <v>45</v>
      </c>
      <c r="Q7" s="33" t="s">
        <v>38</v>
      </c>
      <c r="R7" s="39" t="s">
        <v>41</v>
      </c>
      <c r="S7" s="39" t="s">
        <v>39</v>
      </c>
      <c r="T7" s="46" t="s">
        <v>46</v>
      </c>
      <c r="U7" s="33">
        <v>54</v>
      </c>
      <c r="V7" s="33">
        <v>0</v>
      </c>
      <c r="W7" s="39" t="s">
        <v>41</v>
      </c>
      <c r="X7" s="39" t="s">
        <v>41</v>
      </c>
      <c r="Y7" s="33"/>
      <c r="Z7" s="39">
        <v>54</v>
      </c>
      <c r="AA7" s="39"/>
      <c r="AB7" s="33"/>
    </row>
    <row r="8" s="15" customFormat="1" customHeight="1" spans="1:28">
      <c r="A8" s="35" t="s">
        <v>47</v>
      </c>
      <c r="B8" s="36"/>
      <c r="C8" s="36"/>
      <c r="D8" s="36"/>
      <c r="E8" s="36"/>
      <c r="F8" s="37"/>
      <c r="G8" s="34">
        <f t="shared" ref="G8:L8" si="5">G9+G10</f>
        <v>100</v>
      </c>
      <c r="H8" s="34">
        <f t="shared" si="5"/>
        <v>100</v>
      </c>
      <c r="I8" s="34">
        <f t="shared" si="5"/>
        <v>0</v>
      </c>
      <c r="J8" s="34">
        <f t="shared" si="5"/>
        <v>100</v>
      </c>
      <c r="K8" s="34">
        <f t="shared" si="5"/>
        <v>0</v>
      </c>
      <c r="L8" s="34">
        <f t="shared" si="5"/>
        <v>0</v>
      </c>
      <c r="M8" s="33"/>
      <c r="N8" s="33"/>
      <c r="O8" s="33"/>
      <c r="P8" s="33"/>
      <c r="Q8" s="33"/>
      <c r="R8" s="33"/>
      <c r="S8" s="33"/>
      <c r="T8" s="33"/>
      <c r="U8" s="33">
        <f t="shared" ref="U8:Z8" si="6">SUM(U9:U10)</f>
        <v>0</v>
      </c>
      <c r="V8" s="33">
        <f t="shared" si="6"/>
        <v>0</v>
      </c>
      <c r="W8" s="33"/>
      <c r="X8" s="33"/>
      <c r="Y8" s="33"/>
      <c r="Z8" s="33">
        <f t="shared" si="6"/>
        <v>180</v>
      </c>
      <c r="AA8" s="33"/>
      <c r="AB8" s="33"/>
    </row>
    <row r="9" s="15" customFormat="1" ht="89" customHeight="1" spans="1:28">
      <c r="A9" s="38">
        <v>1</v>
      </c>
      <c r="B9" s="33" t="s">
        <v>48</v>
      </c>
      <c r="C9" s="33" t="s">
        <v>49</v>
      </c>
      <c r="D9" s="33" t="s">
        <v>50</v>
      </c>
      <c r="E9" s="33" t="s">
        <v>51</v>
      </c>
      <c r="F9" s="33" t="s">
        <v>52</v>
      </c>
      <c r="G9" s="33">
        <v>90</v>
      </c>
      <c r="H9" s="33">
        <v>90</v>
      </c>
      <c r="I9" s="33"/>
      <c r="J9" s="33">
        <v>90</v>
      </c>
      <c r="K9" s="33"/>
      <c r="L9" s="33"/>
      <c r="M9" s="33" t="s">
        <v>53</v>
      </c>
      <c r="N9" s="39" t="s">
        <v>36</v>
      </c>
      <c r="O9" s="40" t="s">
        <v>54</v>
      </c>
      <c r="P9" s="33" t="s">
        <v>55</v>
      </c>
      <c r="Q9" s="47" t="s">
        <v>38</v>
      </c>
      <c r="R9" s="33" t="s">
        <v>41</v>
      </c>
      <c r="S9" s="33" t="s">
        <v>41</v>
      </c>
      <c r="T9" s="47" t="s">
        <v>56</v>
      </c>
      <c r="U9" s="33"/>
      <c r="V9" s="47"/>
      <c r="W9" s="39" t="s">
        <v>41</v>
      </c>
      <c r="X9" s="39" t="s">
        <v>41</v>
      </c>
      <c r="Y9" s="39"/>
      <c r="Z9" s="39">
        <v>90</v>
      </c>
      <c r="AA9" s="39">
        <v>0</v>
      </c>
      <c r="AB9" s="39"/>
    </row>
    <row r="10" s="15" customFormat="1" ht="85" customHeight="1" spans="1:28">
      <c r="A10" s="38">
        <v>2</v>
      </c>
      <c r="B10" s="33" t="s">
        <v>48</v>
      </c>
      <c r="C10" s="33" t="s">
        <v>57</v>
      </c>
      <c r="D10" s="39" t="s">
        <v>58</v>
      </c>
      <c r="E10" s="33" t="s">
        <v>59</v>
      </c>
      <c r="F10" s="33" t="s">
        <v>60</v>
      </c>
      <c r="G10" s="33">
        <v>10</v>
      </c>
      <c r="H10" s="33">
        <v>10</v>
      </c>
      <c r="I10" s="33"/>
      <c r="J10" s="33">
        <v>10</v>
      </c>
      <c r="K10" s="33"/>
      <c r="L10" s="33"/>
      <c r="M10" s="33" t="s">
        <v>61</v>
      </c>
      <c r="N10" s="39" t="s">
        <v>36</v>
      </c>
      <c r="O10" s="40" t="s">
        <v>62</v>
      </c>
      <c r="P10" s="33" t="s">
        <v>63</v>
      </c>
      <c r="Q10" s="47" t="s">
        <v>38</v>
      </c>
      <c r="R10" s="33" t="s">
        <v>41</v>
      </c>
      <c r="S10" s="33" t="s">
        <v>41</v>
      </c>
      <c r="T10" s="47" t="s">
        <v>64</v>
      </c>
      <c r="U10" s="33"/>
      <c r="V10" s="47"/>
      <c r="W10" s="39" t="s">
        <v>41</v>
      </c>
      <c r="X10" s="39" t="s">
        <v>41</v>
      </c>
      <c r="Y10" s="39"/>
      <c r="Z10" s="39">
        <v>90</v>
      </c>
      <c r="AA10" s="39">
        <v>0</v>
      </c>
      <c r="AB10" s="39"/>
    </row>
    <row r="11" s="15" customFormat="1" customHeight="1" spans="1:28">
      <c r="A11" s="35" t="s">
        <v>65</v>
      </c>
      <c r="B11" s="36"/>
      <c r="C11" s="36"/>
      <c r="D11" s="36"/>
      <c r="E11" s="36"/>
      <c r="F11" s="37"/>
      <c r="G11" s="34">
        <v>100</v>
      </c>
      <c r="H11" s="34">
        <v>100</v>
      </c>
      <c r="I11" s="34"/>
      <c r="J11" s="34">
        <v>100</v>
      </c>
      <c r="K11" s="34"/>
      <c r="L11" s="34"/>
      <c r="M11" s="33"/>
      <c r="N11" s="33"/>
      <c r="O11" s="33"/>
      <c r="P11" s="33"/>
      <c r="Q11" s="33"/>
      <c r="R11" s="33"/>
      <c r="S11" s="33"/>
      <c r="T11" s="33"/>
      <c r="U11" s="33">
        <f t="shared" ref="U11:Z11" si="7">SUM(U12:U13)</f>
        <v>100</v>
      </c>
      <c r="V11" s="33">
        <f t="shared" si="7"/>
        <v>0</v>
      </c>
      <c r="W11" s="33"/>
      <c r="X11" s="33"/>
      <c r="Y11" s="33"/>
      <c r="Z11" s="33">
        <f t="shared" si="7"/>
        <v>100</v>
      </c>
      <c r="AA11" s="33"/>
      <c r="AB11" s="33"/>
    </row>
    <row r="12" s="15" customFormat="1" ht="65" customHeight="1" spans="1:28">
      <c r="A12" s="33">
        <v>1</v>
      </c>
      <c r="B12" s="33" t="s">
        <v>66</v>
      </c>
      <c r="C12" s="33" t="s">
        <v>67</v>
      </c>
      <c r="D12" s="33" t="s">
        <v>68</v>
      </c>
      <c r="E12" s="33" t="s">
        <v>69</v>
      </c>
      <c r="F12" s="33" t="s">
        <v>70</v>
      </c>
      <c r="G12" s="34">
        <v>50</v>
      </c>
      <c r="H12" s="34">
        <v>50</v>
      </c>
      <c r="I12" s="34"/>
      <c r="J12" s="34">
        <v>50</v>
      </c>
      <c r="K12" s="34"/>
      <c r="L12" s="34"/>
      <c r="M12" s="33" t="s">
        <v>71</v>
      </c>
      <c r="N12" s="33" t="s">
        <v>72</v>
      </c>
      <c r="O12" s="33" t="s">
        <v>73</v>
      </c>
      <c r="P12" s="33" t="s">
        <v>74</v>
      </c>
      <c r="Q12" s="47" t="s">
        <v>38</v>
      </c>
      <c r="R12" s="39" t="s">
        <v>41</v>
      </c>
      <c r="S12" s="39" t="s">
        <v>39</v>
      </c>
      <c r="T12" s="47" t="s">
        <v>75</v>
      </c>
      <c r="U12" s="47">
        <v>50</v>
      </c>
      <c r="V12" s="47">
        <v>0</v>
      </c>
      <c r="W12" s="47" t="s">
        <v>41</v>
      </c>
      <c r="X12" s="47" t="s">
        <v>41</v>
      </c>
      <c r="Y12" s="47"/>
      <c r="Z12" s="47">
        <v>50</v>
      </c>
      <c r="AA12" s="33"/>
      <c r="AB12" s="33"/>
    </row>
    <row r="13" s="15" customFormat="1" ht="47" customHeight="1" spans="1:28">
      <c r="A13" s="33">
        <v>2</v>
      </c>
      <c r="B13" s="33" t="s">
        <v>66</v>
      </c>
      <c r="C13" s="33" t="s">
        <v>76</v>
      </c>
      <c r="D13" s="33" t="s">
        <v>77</v>
      </c>
      <c r="E13" s="33" t="s">
        <v>78</v>
      </c>
      <c r="F13" s="33" t="s">
        <v>79</v>
      </c>
      <c r="G13" s="34">
        <v>50</v>
      </c>
      <c r="H13" s="34">
        <v>50</v>
      </c>
      <c r="I13" s="34"/>
      <c r="J13" s="34">
        <v>50</v>
      </c>
      <c r="K13" s="34"/>
      <c r="L13" s="34"/>
      <c r="M13" s="33" t="s">
        <v>80</v>
      </c>
      <c r="N13" s="33" t="s">
        <v>72</v>
      </c>
      <c r="O13" s="33" t="s">
        <v>81</v>
      </c>
      <c r="P13" s="33" t="s">
        <v>82</v>
      </c>
      <c r="Q13" s="47" t="s">
        <v>38</v>
      </c>
      <c r="R13" s="39" t="s">
        <v>41</v>
      </c>
      <c r="S13" s="39" t="s">
        <v>39</v>
      </c>
      <c r="T13" s="47" t="s">
        <v>83</v>
      </c>
      <c r="U13" s="47">
        <v>50</v>
      </c>
      <c r="V13" s="47">
        <v>0</v>
      </c>
      <c r="W13" s="47" t="s">
        <v>41</v>
      </c>
      <c r="X13" s="47" t="s">
        <v>41</v>
      </c>
      <c r="Y13" s="47"/>
      <c r="Z13" s="47">
        <v>50</v>
      </c>
      <c r="AA13" s="33"/>
      <c r="AB13" s="33"/>
    </row>
    <row r="14" s="15" customFormat="1" customHeight="1" spans="1:28">
      <c r="A14" s="35" t="s">
        <v>84</v>
      </c>
      <c r="B14" s="36"/>
      <c r="C14" s="36"/>
      <c r="D14" s="36"/>
      <c r="E14" s="36"/>
      <c r="F14" s="37"/>
      <c r="G14" s="34">
        <f t="shared" ref="G14:L14" si="8">G15</f>
        <v>223.04</v>
      </c>
      <c r="H14" s="34">
        <v>80</v>
      </c>
      <c r="I14" s="34"/>
      <c r="J14" s="34">
        <f t="shared" si="8"/>
        <v>80</v>
      </c>
      <c r="K14" s="34">
        <f t="shared" si="8"/>
        <v>0</v>
      </c>
      <c r="L14" s="34">
        <f t="shared" si="8"/>
        <v>0</v>
      </c>
      <c r="M14" s="33"/>
      <c r="N14" s="33"/>
      <c r="O14" s="33"/>
      <c r="P14" s="33"/>
      <c r="Q14" s="33"/>
      <c r="R14" s="33"/>
      <c r="S14" s="33"/>
      <c r="T14" s="33"/>
      <c r="U14" s="33">
        <f t="shared" ref="U14:Z14" si="9">SUM(U15:U15)</f>
        <v>80</v>
      </c>
      <c r="V14" s="33">
        <f t="shared" si="9"/>
        <v>0</v>
      </c>
      <c r="W14" s="33"/>
      <c r="X14" s="33"/>
      <c r="Y14" s="33"/>
      <c r="Z14" s="33">
        <f t="shared" si="9"/>
        <v>80</v>
      </c>
      <c r="AA14" s="33"/>
      <c r="AB14" s="33"/>
    </row>
    <row r="15" s="15" customFormat="1" ht="109" customHeight="1" spans="1:28">
      <c r="A15" s="33">
        <v>1</v>
      </c>
      <c r="B15" s="33" t="s">
        <v>48</v>
      </c>
      <c r="C15" s="33" t="s">
        <v>85</v>
      </c>
      <c r="D15" s="33" t="s">
        <v>86</v>
      </c>
      <c r="E15" s="33" t="s">
        <v>87</v>
      </c>
      <c r="F15" s="33" t="s">
        <v>88</v>
      </c>
      <c r="G15" s="33">
        <v>223.04</v>
      </c>
      <c r="H15" s="40">
        <v>80</v>
      </c>
      <c r="I15" s="33"/>
      <c r="J15" s="34">
        <v>80</v>
      </c>
      <c r="K15" s="34"/>
      <c r="L15" s="34"/>
      <c r="M15" s="33" t="s">
        <v>89</v>
      </c>
      <c r="N15" s="33" t="s">
        <v>90</v>
      </c>
      <c r="O15" s="33" t="s">
        <v>91</v>
      </c>
      <c r="P15" s="33" t="s">
        <v>91</v>
      </c>
      <c r="Q15" s="33" t="s">
        <v>92</v>
      </c>
      <c r="R15" s="39" t="s">
        <v>41</v>
      </c>
      <c r="S15" s="39" t="s">
        <v>39</v>
      </c>
      <c r="T15" s="47" t="s">
        <v>93</v>
      </c>
      <c r="U15" s="47">
        <v>80</v>
      </c>
      <c r="V15" s="47">
        <v>0</v>
      </c>
      <c r="W15" s="47" t="s">
        <v>41</v>
      </c>
      <c r="X15" s="47" t="s">
        <v>41</v>
      </c>
      <c r="Y15" s="49" t="s">
        <v>94</v>
      </c>
      <c r="Z15" s="39">
        <f>U15-V15</f>
        <v>80</v>
      </c>
      <c r="AA15" s="33"/>
      <c r="AB15" s="33"/>
    </row>
    <row r="16" s="15" customFormat="1" customHeight="1" spans="1:28">
      <c r="A16" s="29" t="s">
        <v>95</v>
      </c>
      <c r="B16" s="30"/>
      <c r="C16" s="30"/>
      <c r="D16" s="30"/>
      <c r="E16" s="30"/>
      <c r="F16" s="31"/>
      <c r="G16" s="32">
        <f t="shared" ref="G16:L16" si="10">G17+G18</f>
        <v>220</v>
      </c>
      <c r="H16" s="32">
        <f t="shared" si="10"/>
        <v>220</v>
      </c>
      <c r="I16" s="32">
        <f t="shared" si="10"/>
        <v>0</v>
      </c>
      <c r="J16" s="32">
        <f t="shared" si="10"/>
        <v>220</v>
      </c>
      <c r="K16" s="32">
        <f t="shared" si="10"/>
        <v>0</v>
      </c>
      <c r="L16" s="32">
        <f t="shared" si="10"/>
        <v>0</v>
      </c>
      <c r="M16" s="45"/>
      <c r="N16" s="45"/>
      <c r="O16" s="45"/>
      <c r="P16" s="45"/>
      <c r="Q16" s="45"/>
      <c r="R16" s="33"/>
      <c r="S16" s="33"/>
      <c r="T16" s="33"/>
      <c r="U16" s="33">
        <v>220</v>
      </c>
      <c r="V16" s="33">
        <v>0</v>
      </c>
      <c r="W16" s="33"/>
      <c r="X16" s="33"/>
      <c r="Y16" s="33"/>
      <c r="Z16" s="33" t="e">
        <f>SUM(#REF!)</f>
        <v>#REF!</v>
      </c>
      <c r="AA16" s="33"/>
      <c r="AB16" s="33"/>
    </row>
    <row r="17" s="15" customFormat="1" ht="49" customHeight="1" spans="1:28">
      <c r="A17" s="33">
        <v>1</v>
      </c>
      <c r="B17" s="33" t="s">
        <v>96</v>
      </c>
      <c r="C17" s="33" t="s">
        <v>96</v>
      </c>
      <c r="D17" s="33" t="s">
        <v>96</v>
      </c>
      <c r="E17" s="33" t="s">
        <v>97</v>
      </c>
      <c r="F17" s="33" t="s">
        <v>98</v>
      </c>
      <c r="G17" s="41">
        <v>2.2</v>
      </c>
      <c r="H17" s="41">
        <v>2.2</v>
      </c>
      <c r="I17" s="41"/>
      <c r="J17" s="41">
        <v>2.2</v>
      </c>
      <c r="K17" s="34"/>
      <c r="L17" s="34"/>
      <c r="M17" s="33" t="s">
        <v>44</v>
      </c>
      <c r="N17" s="33" t="s">
        <v>99</v>
      </c>
      <c r="O17" s="33" t="s">
        <v>98</v>
      </c>
      <c r="P17" s="33" t="s">
        <v>98</v>
      </c>
      <c r="Q17" s="33" t="s">
        <v>38</v>
      </c>
      <c r="R17" s="39" t="s">
        <v>39</v>
      </c>
      <c r="S17" s="39" t="s">
        <v>39</v>
      </c>
      <c r="T17" s="47" t="s">
        <v>46</v>
      </c>
      <c r="U17" s="39">
        <v>2.2</v>
      </c>
      <c r="V17" s="48">
        <v>0</v>
      </c>
      <c r="W17" s="47" t="s">
        <v>41</v>
      </c>
      <c r="X17" s="47" t="s">
        <v>41</v>
      </c>
      <c r="Y17" s="50"/>
      <c r="Z17" s="39"/>
      <c r="AA17" s="47"/>
      <c r="AB17" s="47"/>
    </row>
    <row r="18" s="15" customFormat="1" ht="44" customHeight="1" spans="1:28">
      <c r="A18" s="33">
        <v>2</v>
      </c>
      <c r="B18" s="33" t="s">
        <v>32</v>
      </c>
      <c r="C18" s="33" t="s">
        <v>100</v>
      </c>
      <c r="D18" s="33" t="s">
        <v>101</v>
      </c>
      <c r="E18" s="33" t="s">
        <v>97</v>
      </c>
      <c r="F18" s="33" t="s">
        <v>102</v>
      </c>
      <c r="G18" s="41">
        <v>217.8</v>
      </c>
      <c r="H18" s="41">
        <v>217.8</v>
      </c>
      <c r="I18" s="41"/>
      <c r="J18" s="41">
        <v>217.8</v>
      </c>
      <c r="K18" s="34"/>
      <c r="L18" s="34"/>
      <c r="M18" s="33" t="s">
        <v>44</v>
      </c>
      <c r="N18" s="33" t="s">
        <v>90</v>
      </c>
      <c r="O18" s="33" t="s">
        <v>103</v>
      </c>
      <c r="P18" s="33" t="s">
        <v>104</v>
      </c>
      <c r="Q18" s="33" t="s">
        <v>38</v>
      </c>
      <c r="R18" s="39" t="s">
        <v>39</v>
      </c>
      <c r="S18" s="39" t="s">
        <v>39</v>
      </c>
      <c r="T18" s="47" t="s">
        <v>105</v>
      </c>
      <c r="U18" s="39">
        <v>217.8</v>
      </c>
      <c r="V18" s="48">
        <v>0</v>
      </c>
      <c r="W18" s="47" t="s">
        <v>41</v>
      </c>
      <c r="X18" s="47" t="s">
        <v>41</v>
      </c>
      <c r="Y18" s="50"/>
      <c r="Z18" s="39"/>
      <c r="AA18" s="47"/>
      <c r="AB18" s="47"/>
    </row>
    <row r="19" s="14" customFormat="1" customHeight="1" spans="7:12">
      <c r="G19" s="16" t="s">
        <v>106</v>
      </c>
      <c r="H19" s="16">
        <f>H18+H13+H12+H6</f>
        <v>467.8</v>
      </c>
      <c r="I19" s="16"/>
      <c r="J19" s="16"/>
      <c r="K19" s="16"/>
      <c r="L19" s="16"/>
    </row>
    <row r="20" s="14" customFormat="1" customHeight="1" spans="7:12">
      <c r="G20" s="16"/>
      <c r="H20" s="16">
        <v>22733</v>
      </c>
      <c r="I20" s="16"/>
      <c r="J20" s="16"/>
      <c r="K20" s="16"/>
      <c r="L20" s="16"/>
    </row>
    <row r="21" s="14" customFormat="1" customHeight="1" spans="7:12">
      <c r="G21" s="16"/>
      <c r="H21" s="16">
        <f>SUM(H19:H20)</f>
        <v>23200.8</v>
      </c>
      <c r="I21" s="16"/>
      <c r="J21" s="16"/>
      <c r="K21" s="16"/>
      <c r="L21" s="16"/>
    </row>
    <row r="22" s="14" customFormat="1" customHeight="1" spans="7:12">
      <c r="G22" s="16"/>
      <c r="H22" s="16">
        <v>30070</v>
      </c>
      <c r="I22" s="16"/>
      <c r="J22" s="16"/>
      <c r="K22" s="16"/>
      <c r="L22" s="16"/>
    </row>
    <row r="23" s="14" customFormat="1" customHeight="1" spans="7:12">
      <c r="G23" s="16"/>
      <c r="H23" s="42">
        <f>H21/H22</f>
        <v>0.771559694047223</v>
      </c>
      <c r="I23" s="16"/>
      <c r="J23" s="16"/>
      <c r="K23" s="16"/>
      <c r="L23" s="16"/>
    </row>
  </sheetData>
  <mergeCells count="31">
    <mergeCell ref="A1:Q1"/>
    <mergeCell ref="H2:L2"/>
    <mergeCell ref="A4:F4"/>
    <mergeCell ref="A5:F5"/>
    <mergeCell ref="A8:F8"/>
    <mergeCell ref="A11:F11"/>
    <mergeCell ref="A14:F14"/>
    <mergeCell ref="A16:F16"/>
    <mergeCell ref="A2:A3"/>
    <mergeCell ref="B2:B3"/>
    <mergeCell ref="C2:C3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</mergeCells>
  <dataValidations count="1">
    <dataValidation type="list" allowBlank="1" showInputMessage="1" showErrorMessage="1" sqref="Q9:Q10 Q12:Q13 V9:V10">
      <formula1>"巩固成果（乡村振兴局）,厕所革命任务,草产业任务,统筹用于高标准农田建设任务,安全饮水任务,乡村振兴示范旗县创建任务"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topLeftCell="A4" workbookViewId="0">
      <selection activeCell="E10" sqref="E10"/>
    </sheetView>
  </sheetViews>
  <sheetFormatPr defaultColWidth="9" defaultRowHeight="13.5" outlineLevelCol="7"/>
  <cols>
    <col min="1" max="1" width="10.875" style="1" customWidth="1"/>
    <col min="2" max="2" width="21.5" style="1" customWidth="1"/>
    <col min="3" max="3" width="12.625" style="1" customWidth="1"/>
    <col min="4" max="4" width="20.125" style="3" customWidth="1"/>
    <col min="5" max="6" width="16.625" style="1" customWidth="1"/>
    <col min="7" max="7" width="9" style="1" hidden="1" customWidth="1"/>
    <col min="8" max="8" width="9.375" style="1" hidden="1" customWidth="1"/>
    <col min="9" max="16384" width="9" style="1"/>
  </cols>
  <sheetData>
    <row r="1" s="1" customFormat="1" ht="56" customHeight="1" spans="1:6">
      <c r="A1" s="4" t="s">
        <v>107</v>
      </c>
      <c r="B1" s="4"/>
      <c r="C1" s="4"/>
      <c r="D1" s="5"/>
      <c r="E1" s="4"/>
      <c r="F1" s="4"/>
    </row>
    <row r="2" s="1" customFormat="1" spans="4:4">
      <c r="D2" s="3"/>
    </row>
    <row r="3" s="2" customFormat="1" ht="52" customHeight="1" spans="1:6">
      <c r="A3" s="6" t="s">
        <v>2</v>
      </c>
      <c r="B3" s="6" t="s">
        <v>3</v>
      </c>
      <c r="C3" s="7" t="s">
        <v>108</v>
      </c>
      <c r="D3" s="8" t="s">
        <v>109</v>
      </c>
      <c r="E3" s="7" t="s">
        <v>110</v>
      </c>
      <c r="F3" s="7" t="s">
        <v>111</v>
      </c>
    </row>
    <row r="4" s="2" customFormat="1" ht="23" customHeight="1" spans="1:8">
      <c r="A4" s="9" t="s">
        <v>112</v>
      </c>
      <c r="B4" s="9"/>
      <c r="C4" s="10">
        <f>SUM(C5:C32)</f>
        <v>9</v>
      </c>
      <c r="D4" s="10">
        <f>SUM(D5:D32)</f>
        <v>704</v>
      </c>
      <c r="E4" s="10">
        <f>SUM(E5:E32)</f>
        <v>0</v>
      </c>
      <c r="F4" s="10">
        <f>SUM(F5:F32)</f>
        <v>0</v>
      </c>
      <c r="G4" s="2">
        <v>244591</v>
      </c>
      <c r="H4" s="2">
        <v>380345</v>
      </c>
    </row>
    <row r="5" s="2" customFormat="1" ht="23" customHeight="1" spans="1:6">
      <c r="A5" s="9" t="s">
        <v>32</v>
      </c>
      <c r="B5" s="11" t="s">
        <v>113</v>
      </c>
      <c r="C5" s="10"/>
      <c r="D5" s="12"/>
      <c r="E5" s="10"/>
      <c r="F5" s="10"/>
    </row>
    <row r="6" s="2" customFormat="1" ht="23" customHeight="1" spans="1:6">
      <c r="A6" s="9"/>
      <c r="B6" s="11" t="s">
        <v>114</v>
      </c>
      <c r="C6" s="10"/>
      <c r="D6" s="12"/>
      <c r="E6" s="10"/>
      <c r="F6" s="10"/>
    </row>
    <row r="7" s="2" customFormat="1" ht="23" customHeight="1" spans="1:6">
      <c r="A7" s="9"/>
      <c r="B7" s="11" t="s">
        <v>115</v>
      </c>
      <c r="C7" s="10"/>
      <c r="D7" s="12"/>
      <c r="E7" s="10"/>
      <c r="F7" s="10"/>
    </row>
    <row r="8" s="2" customFormat="1" ht="23" customHeight="1" spans="1:6">
      <c r="A8" s="9"/>
      <c r="B8" s="11" t="s">
        <v>116</v>
      </c>
      <c r="C8" s="10"/>
      <c r="D8" s="12"/>
      <c r="E8" s="10"/>
      <c r="F8" s="10"/>
    </row>
    <row r="9" s="2" customFormat="1" ht="23" customHeight="1" spans="1:6">
      <c r="A9" s="9"/>
      <c r="B9" s="11" t="s">
        <v>117</v>
      </c>
      <c r="C9" s="10"/>
      <c r="D9" s="12"/>
      <c r="E9" s="10"/>
      <c r="F9" s="10"/>
    </row>
    <row r="10" s="2" customFormat="1" ht="23" customHeight="1" spans="1:6">
      <c r="A10" s="9"/>
      <c r="B10" s="11" t="s">
        <v>118</v>
      </c>
      <c r="C10" s="10">
        <v>1</v>
      </c>
      <c r="D10" s="12">
        <v>150</v>
      </c>
      <c r="E10" s="10"/>
      <c r="F10" s="10"/>
    </row>
    <row r="11" s="2" customFormat="1" ht="33" customHeight="1" spans="1:6">
      <c r="A11" s="9"/>
      <c r="B11" s="11" t="s">
        <v>119</v>
      </c>
      <c r="C11" s="10"/>
      <c r="D11" s="12"/>
      <c r="E11" s="10"/>
      <c r="F11" s="10"/>
    </row>
    <row r="12" s="2" customFormat="1" ht="23" customHeight="1" spans="1:6">
      <c r="A12" s="9"/>
      <c r="B12" s="11" t="s">
        <v>120</v>
      </c>
      <c r="C12" s="10"/>
      <c r="D12" s="12"/>
      <c r="E12" s="10"/>
      <c r="F12" s="10"/>
    </row>
    <row r="13" s="2" customFormat="1" ht="23" customHeight="1" spans="1:6">
      <c r="A13" s="9"/>
      <c r="B13" s="11" t="s">
        <v>121</v>
      </c>
      <c r="C13" s="10"/>
      <c r="D13" s="12"/>
      <c r="E13" s="10"/>
      <c r="F13" s="10"/>
    </row>
    <row r="14" s="2" customFormat="1" ht="23" customHeight="1" spans="1:6">
      <c r="A14" s="9"/>
      <c r="B14" s="11" t="s">
        <v>122</v>
      </c>
      <c r="C14" s="10"/>
      <c r="D14" s="12"/>
      <c r="E14" s="10"/>
      <c r="F14" s="10"/>
    </row>
    <row r="15" s="2" customFormat="1" ht="23" customHeight="1" spans="1:6">
      <c r="A15" s="9"/>
      <c r="B15" s="11" t="s">
        <v>123</v>
      </c>
      <c r="C15" s="10">
        <v>2</v>
      </c>
      <c r="D15" s="13">
        <v>267.8</v>
      </c>
      <c r="E15" s="10"/>
      <c r="F15" s="10"/>
    </row>
    <row r="16" s="2" customFormat="1" ht="23" customHeight="1" spans="1:6">
      <c r="A16" s="9"/>
      <c r="B16" s="11" t="s">
        <v>124</v>
      </c>
      <c r="C16" s="10">
        <v>2</v>
      </c>
      <c r="D16" s="12">
        <v>104</v>
      </c>
      <c r="E16" s="10"/>
      <c r="F16" s="10"/>
    </row>
    <row r="17" s="2" customFormat="1" ht="23" customHeight="1" spans="1:6">
      <c r="A17" s="9" t="s">
        <v>48</v>
      </c>
      <c r="B17" s="9" t="s">
        <v>125</v>
      </c>
      <c r="C17" s="10"/>
      <c r="D17" s="12"/>
      <c r="E17" s="10"/>
      <c r="F17" s="10"/>
    </row>
    <row r="18" s="2" customFormat="1" ht="23" customHeight="1" spans="1:6">
      <c r="A18" s="9"/>
      <c r="B18" s="9" t="s">
        <v>126</v>
      </c>
      <c r="C18" s="10"/>
      <c r="D18" s="12"/>
      <c r="E18" s="10"/>
      <c r="F18" s="10"/>
    </row>
    <row r="19" s="2" customFormat="1" ht="23" customHeight="1" spans="1:6">
      <c r="A19" s="9"/>
      <c r="B19" s="9" t="s">
        <v>49</v>
      </c>
      <c r="C19" s="10">
        <v>2</v>
      </c>
      <c r="D19" s="12">
        <v>100</v>
      </c>
      <c r="E19" s="10"/>
      <c r="F19" s="10"/>
    </row>
    <row r="20" s="2" customFormat="1" ht="23" customHeight="1" spans="1:6">
      <c r="A20" s="9"/>
      <c r="B20" s="9" t="s">
        <v>127</v>
      </c>
      <c r="C20" s="10"/>
      <c r="D20" s="12"/>
      <c r="E20" s="10"/>
      <c r="F20" s="10"/>
    </row>
    <row r="21" s="2" customFormat="1" ht="23" customHeight="1" spans="1:6">
      <c r="A21" s="9"/>
      <c r="B21" s="11" t="s">
        <v>128</v>
      </c>
      <c r="C21" s="10"/>
      <c r="D21" s="12"/>
      <c r="E21" s="10"/>
      <c r="F21" s="10"/>
    </row>
    <row r="22" s="2" customFormat="1" ht="23" customHeight="1" spans="1:6">
      <c r="A22" s="9"/>
      <c r="B22" s="11" t="s">
        <v>129</v>
      </c>
      <c r="C22" s="10"/>
      <c r="D22" s="12"/>
      <c r="E22" s="10"/>
      <c r="F22" s="10"/>
    </row>
    <row r="23" s="2" customFormat="1" ht="23" customHeight="1" spans="1:6">
      <c r="A23" s="9"/>
      <c r="B23" s="11" t="s">
        <v>130</v>
      </c>
      <c r="C23" s="10">
        <v>1</v>
      </c>
      <c r="D23" s="12">
        <v>80</v>
      </c>
      <c r="E23" s="10"/>
      <c r="F23" s="10"/>
    </row>
    <row r="24" s="2" customFormat="1" ht="23" customHeight="1" spans="1:6">
      <c r="A24" s="9"/>
      <c r="B24" s="11" t="s">
        <v>131</v>
      </c>
      <c r="C24" s="10"/>
      <c r="D24" s="12"/>
      <c r="E24" s="10"/>
      <c r="F24" s="10"/>
    </row>
    <row r="25" s="2" customFormat="1" ht="23" customHeight="1" spans="1:6">
      <c r="A25" s="9"/>
      <c r="B25" s="11" t="s">
        <v>132</v>
      </c>
      <c r="C25" s="10"/>
      <c r="D25" s="12"/>
      <c r="E25" s="10"/>
      <c r="F25" s="10"/>
    </row>
    <row r="26" s="2" customFormat="1" ht="23" customHeight="1" spans="1:6">
      <c r="A26" s="9" t="s">
        <v>133</v>
      </c>
      <c r="B26" s="11" t="s">
        <v>134</v>
      </c>
      <c r="C26" s="10"/>
      <c r="D26" s="12"/>
      <c r="E26" s="10"/>
      <c r="F26" s="10"/>
    </row>
    <row r="27" s="2" customFormat="1" ht="23" customHeight="1" spans="1:6">
      <c r="A27" s="9"/>
      <c r="B27" s="11" t="s">
        <v>135</v>
      </c>
      <c r="C27" s="10"/>
      <c r="D27" s="12"/>
      <c r="E27" s="10"/>
      <c r="F27" s="10"/>
    </row>
    <row r="28" s="2" customFormat="1" ht="23" customHeight="1" spans="1:6">
      <c r="A28" s="9"/>
      <c r="B28" s="11" t="s">
        <v>136</v>
      </c>
      <c r="C28" s="10"/>
      <c r="D28" s="12"/>
      <c r="E28" s="10"/>
      <c r="F28" s="10"/>
    </row>
    <row r="29" s="2" customFormat="1" ht="23" customHeight="1" spans="1:6">
      <c r="A29" s="9"/>
      <c r="B29" s="9" t="s">
        <v>137</v>
      </c>
      <c r="C29" s="10"/>
      <c r="D29" s="12"/>
      <c r="E29" s="10"/>
      <c r="F29" s="10"/>
    </row>
    <row r="30" s="2" customFormat="1" ht="23" customHeight="1" spans="1:6">
      <c r="A30" s="9"/>
      <c r="B30" s="11" t="s">
        <v>138</v>
      </c>
      <c r="C30" s="10"/>
      <c r="D30" s="12"/>
      <c r="E30" s="10"/>
      <c r="F30" s="10"/>
    </row>
    <row r="31" s="2" customFormat="1" ht="23" customHeight="1" spans="1:6">
      <c r="A31" s="9"/>
      <c r="B31" s="11" t="s">
        <v>139</v>
      </c>
      <c r="C31" s="10"/>
      <c r="D31" s="12"/>
      <c r="E31" s="10"/>
      <c r="F31" s="10"/>
    </row>
    <row r="32" s="2" customFormat="1" ht="23" customHeight="1" spans="1:6">
      <c r="A32" s="9"/>
      <c r="B32" s="11" t="s">
        <v>96</v>
      </c>
      <c r="C32" s="10">
        <v>1</v>
      </c>
      <c r="D32" s="13">
        <v>2.2</v>
      </c>
      <c r="E32" s="10"/>
      <c r="F32" s="10"/>
    </row>
  </sheetData>
  <mergeCells count="5">
    <mergeCell ref="A1:F1"/>
    <mergeCell ref="A4:B4"/>
    <mergeCell ref="A5:A16"/>
    <mergeCell ref="A17:A25"/>
    <mergeCell ref="A26:A3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表2</vt:lpstr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张鹏</cp:lastModifiedBy>
  <dcterms:created xsi:type="dcterms:W3CDTF">2023-08-15T08:44:00Z</dcterms:created>
  <dcterms:modified xsi:type="dcterms:W3CDTF">2023-08-15T09:35:20Z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F78AF7D2C8034E218A833EF55C7CB18E_11</vt:lpwstr>
  </property>
  <property fmtid="{D5CDD505-2E9C-101B-9397-08002B2CF9AE}" pid="3" name="KSOProductBuildVer">
    <vt:lpwstr>2052-12.1.0.15120</vt:lpwstr>
  </property>
</Properties>
</file>