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bookViews>
  <sheets>
    <sheet name="表1" sheetId="1" r:id="rId1"/>
    <sheet name="表 2" sheetId="2" r:id="rId2"/>
  </sheets>
  <definedNames>
    <definedName name="_xlnm._FilterDatabase" localSheetId="0" hidden="1">表1!$A$1:$AB$69</definedName>
  </definedNames>
  <calcPr calcId="144525"/>
</workbook>
</file>

<file path=xl/sharedStrings.xml><?xml version="1.0" encoding="utf-8"?>
<sst xmlns="http://schemas.openxmlformats.org/spreadsheetml/2006/main" count="919" uniqueCount="416">
  <si>
    <t>2023年中央和自治区第一批衔接资金（巩固成果任务）使用及项目安排情况统计表</t>
  </si>
  <si>
    <t>序号</t>
  </si>
  <si>
    <t>项目类型</t>
  </si>
  <si>
    <t>项目子类型</t>
  </si>
  <si>
    <t>项目名称</t>
  </si>
  <si>
    <t>项目地点</t>
  </si>
  <si>
    <t>建设内容</t>
  </si>
  <si>
    <t>项目预算概算（万元）</t>
  </si>
  <si>
    <t>其中：衔接资金(万元)</t>
  </si>
  <si>
    <t>项目主管部门</t>
  </si>
  <si>
    <t>实施期限</t>
  </si>
  <si>
    <t>绩效目标</t>
  </si>
  <si>
    <t>利益联结机制</t>
  </si>
  <si>
    <t>资金类型</t>
  </si>
  <si>
    <t>项目是否进行过变更/微调</t>
  </si>
  <si>
    <t>是否开工
(是/否)</t>
  </si>
  <si>
    <t>项目建设详细进展情况</t>
  </si>
  <si>
    <t>已安排到项目衔接资金（万元）</t>
  </si>
  <si>
    <t>已支出衔接资金（万元)</t>
  </si>
  <si>
    <t>是否完工
(是/否)</t>
  </si>
  <si>
    <t>是否验收(是/否)</t>
  </si>
  <si>
    <t>项目效益情况</t>
  </si>
  <si>
    <t>结余资金（万元）</t>
  </si>
  <si>
    <t>结余资金使用情况</t>
  </si>
  <si>
    <t>备注</t>
  </si>
  <si>
    <t>小计</t>
  </si>
  <si>
    <t>中央</t>
  </si>
  <si>
    <t>自治区</t>
  </si>
  <si>
    <t>盟市</t>
  </si>
  <si>
    <t>旗县</t>
  </si>
  <si>
    <t>全区956个</t>
  </si>
  <si>
    <t>巴彦淖尔市53个</t>
  </si>
  <si>
    <t>临河区2个</t>
  </si>
  <si>
    <t>产业项目</t>
  </si>
  <si>
    <t>生产项目</t>
  </si>
  <si>
    <t>甜玉米种植科技园区项目（二期）</t>
  </si>
  <si>
    <t>城关镇友谊村</t>
  </si>
  <si>
    <t>新建新型太阳能储热温室13栋，新型棉帘拱80栋，水肥一体设施。</t>
  </si>
  <si>
    <t>乡村振兴局</t>
  </si>
  <si>
    <t>2023年4月-2024年3月</t>
  </si>
  <si>
    <t>按照投入衔接资金的6%收取年收益。每年拿出10万元收益金，用于发展壮大村集体经济，其他收益用于巩固拓展脱贫成果和产业园土地流转费等方面。</t>
  </si>
  <si>
    <t>发展高效设施农业，增加农民收入，优化调整产业结构。资产收益、入园生产、提供就业。受益脱贫和监测人口1342人</t>
  </si>
  <si>
    <t>巩固成果（乡村振兴局）</t>
  </si>
  <si>
    <t>否</t>
  </si>
  <si>
    <t>是</t>
  </si>
  <si>
    <t>已完成外用土方1万方，土地平整，12栋太阳能储热温室的基础建设，40栋新型棉帘拱棚钢结构的安装。</t>
  </si>
  <si>
    <t>发展高效设施农业，增加农民收入，优化调整产业结构。资产收益、入园生产、提供就业。</t>
  </si>
  <si>
    <t>村基础设施</t>
  </si>
  <si>
    <t>人居环境</t>
  </si>
  <si>
    <t>污水管网工程项目</t>
  </si>
  <si>
    <t>干召庙永丰村八组村九组十二组双河镇进步村</t>
  </si>
  <si>
    <t>新建三座污水一体化处理设备及污水收集管网。</t>
  </si>
  <si>
    <t>通过集中粪污一体化处理，减少农户生活污水乱排乱放的发生，从而改善人居环境。</t>
  </si>
  <si>
    <t>改善人居环境，提高村民生活质量。受益人口692人，其中脱贫和监测人口9人。</t>
  </si>
  <si>
    <t>目前项目已完成管网铺设12422米，检查井444座，现正在进行道路恢复，污水处理设备安装。</t>
  </si>
  <si>
    <t>改善人居环境，提高村民生活质量。</t>
  </si>
  <si>
    <t>五原县12个</t>
  </si>
  <si>
    <t>拱棚园区建设项目</t>
  </si>
  <si>
    <t>五原县</t>
  </si>
  <si>
    <t>9个村建设3370亩钢架拱棚园区。</t>
  </si>
  <si>
    <t>乡村振兴局、各乡镇</t>
  </si>
  <si>
    <t>2023年2月1日-2023年12月30日</t>
  </si>
  <si>
    <t>项目全部建成后，可不断发展壮大我县设施农业，带动更多农户参与钢架拱棚种植，让设施农业种植成为农户增收的新亮点</t>
  </si>
  <si>
    <t>项目由各乡镇、办事处负责项目规划、建设、招投标、验收等具体工作。受益人口9824人、受益脱贫和监测人口3615人</t>
  </si>
  <si>
    <t>巩固成果（乡村振兴局）3700万元、乡村振兴示范旗县创建任务1900万元</t>
  </si>
  <si>
    <t>项目正在实施中</t>
  </si>
  <si>
    <t>项目由各乡镇、办事处负责项目规划、建设、招投标、验收等具体工作</t>
  </si>
  <si>
    <t>辣椒交易市场建设项目</t>
  </si>
  <si>
    <t>银定图镇协成桥村</t>
  </si>
  <si>
    <t>在银定图镇协成桥村新建辣椒交易市场</t>
  </si>
  <si>
    <t>银定图镇</t>
  </si>
  <si>
    <t>项目全部建成后，可进一步完善园区配套设施，不断提升园区整体水平</t>
  </si>
  <si>
    <t>项目由银定图镇负责项目规划、建设、招投标、验收等相关事宜</t>
  </si>
  <si>
    <t>奶山羊“托管寄养”到户项目</t>
  </si>
  <si>
    <t>根据脱贫人口、监测人口数量把资金分配到各乡镇，由各乡镇与内蒙古君羊有限责任公司签订协议，将分配到脱贫户、监测户中的奶山羊，采取集中“托管寄养”模式，寄养到君羊公司，每年君羊公司将“托管寄养”收益金直接打入脱贫户、监测户“一卡通”账号</t>
  </si>
  <si>
    <t>通过项目实施，可实现脱贫人口、监测人口持续稳定增收</t>
  </si>
  <si>
    <t>采取集中“托管寄养”模式，寄养到君羊公司，每年君羊公司将“托管寄养”收益金直接打入脱贫户、监测户“一卡通”账号受益人口9824人、受益脱贫和监测人口3615人</t>
  </si>
  <si>
    <t>采取集中“托管寄养”模式，寄养到君羊公司，每年君羊公司将“托管寄养”收益金直接打入脱贫户、监测户“一卡通”账号</t>
  </si>
  <si>
    <t>葵花仓储物流园区建设项目</t>
  </si>
  <si>
    <t>在五原县工业园区建设向日葵仓储库，仓储库建筑面积7500平方米、高13米，库体为彩钢结构，配套建设部分附属设施。</t>
  </si>
  <si>
    <t>五原县乡村振兴局</t>
  </si>
  <si>
    <t>仓储库建成后，由乡村振兴局负责对外出租，每年按照投入资金的5%收取收益金。租赁到期后，优先租赁方回购。</t>
  </si>
  <si>
    <t>项目由乡村振兴局下设五原县硕农投资有限责任公司负责项目规划、建设、招投标、验收等相关事宜受益人口9824人、受益脱贫和监测人口3615人</t>
  </si>
  <si>
    <t>项目由乡村振兴局下设五原县硕农投资有限责任公司负责项目规划、建设、招投标、验收等相关事宜</t>
  </si>
  <si>
    <t>“十强镇、百强村”示范创建项目</t>
  </si>
  <si>
    <t>在各乡镇、各行政村建设基础设施。</t>
  </si>
  <si>
    <t>一是提升农村基础设施建设水平，改善农村人居环境。二是改善农田水利设施配套水平，实现水资源有效利用</t>
  </si>
  <si>
    <t>改善农村人居环境，实现水资源有效利用，受益人口2166人、受益脱贫和监测人口798人</t>
  </si>
  <si>
    <t>改善农村人居环境，实现水资源有效利用</t>
  </si>
  <si>
    <t>农科局塔尔湖镇高标准农田节水改造工程项目</t>
  </si>
  <si>
    <t>塔尔湖镇</t>
  </si>
  <si>
    <t>在塔尔湖镇实施滴灌节水改造项目</t>
  </si>
  <si>
    <t>农科局</t>
  </si>
  <si>
    <t>20230201-20231231</t>
  </si>
  <si>
    <r>
      <rPr>
        <sz val="9"/>
        <rFont val="宋体"/>
        <charset val="134"/>
      </rPr>
      <t>项目由农科局负责</t>
    </r>
    <r>
      <rPr>
        <sz val="9"/>
        <color rgb="FF000000"/>
        <rFont val="宋体"/>
        <charset val="134"/>
      </rPr>
      <t>规划、建设、招投标、验收等相关事宜</t>
    </r>
  </si>
  <si>
    <t>粮食种植带渠道衬砌项目</t>
  </si>
  <si>
    <t>新公中镇</t>
  </si>
  <si>
    <t>项目建设费用</t>
  </si>
  <si>
    <t>负责规划、建设、招投标、验收等相关事宜</t>
  </si>
  <si>
    <r>
      <rPr>
        <sz val="9"/>
        <rFont val="宋体"/>
        <charset val="134"/>
      </rPr>
      <t>负责</t>
    </r>
    <r>
      <rPr>
        <sz val="9"/>
        <color rgb="FF000000"/>
        <rFont val="宋体"/>
        <charset val="134"/>
      </rPr>
      <t>规划、建设、招投标、验收等相关事宜</t>
    </r>
  </si>
  <si>
    <t>农村安全饮水及节水改造项目</t>
  </si>
  <si>
    <t>各乡镇</t>
  </si>
  <si>
    <t>在各乡镇实施农村自来水巩固提升工程及塔尔湖镇改兰海子周边建设引黄滴灌泵站、泵房，配套建设部分供水主管网</t>
  </si>
  <si>
    <t>水利局</t>
  </si>
  <si>
    <t>项目由水利局负责规划、建设、招投标、验收等相关事宜</t>
  </si>
  <si>
    <t>项目由水利局负责规划、建设、招投标、验收等相关事宜受益人口9824人、受益脱贫和监测人口3615人</t>
  </si>
  <si>
    <t>健康扶贫</t>
  </si>
  <si>
    <t>健康</t>
  </si>
  <si>
    <t>2023年防贫保险项目</t>
  </si>
  <si>
    <t>为4043名脱贫人口、1457名监测人口、12569名一般农户购买防致贫返贫保险，保险费用每人50元。</t>
  </si>
  <si>
    <t>通过购买防贫保险，进一步筑牢防返贫底线，实现出现困难及时帮扶、及时保障</t>
  </si>
  <si>
    <t>筑牢防返贫底线，及时帮扶，及时保障受益人口18569人、受益脱贫和监测人口6000人</t>
  </si>
  <si>
    <t>筑牢防返贫底线，及时帮扶，及时保障</t>
  </si>
  <si>
    <t>项目管理费</t>
  </si>
  <si>
    <t>2023年项目管理费</t>
  </si>
  <si>
    <t>项目建设前期费用</t>
  </si>
  <si>
    <t>保障各类项目顺利实施。</t>
  </si>
  <si>
    <t>小额信贷贴息项目</t>
  </si>
  <si>
    <t>用于脱贫人口、监测对象小额信贷贴息补助</t>
  </si>
  <si>
    <t>省外务工人员交通补助项目</t>
  </si>
  <si>
    <t>用于47名省外务工人员交通补助</t>
  </si>
  <si>
    <t>用于47名省外务工人员交通补助受益人口47人、受益脱贫和监测人口47人</t>
  </si>
  <si>
    <t>磴口县6个</t>
  </si>
  <si>
    <t>优势特色产业发展</t>
  </si>
  <si>
    <t>产业园区基础设施</t>
  </si>
  <si>
    <t>设施农业产业园建设项目</t>
  </si>
  <si>
    <t>隆盛合镇、补隆淖镇、渡口镇、乌兰布和农场</t>
  </si>
  <si>
    <t>新建大棚757.6亩及配套设施。</t>
  </si>
  <si>
    <t>巴彦高勒镇、隆盛合镇、补隆淖镇、渡口镇、沙金套海苏木、乌兰布和农场</t>
  </si>
  <si>
    <t>2023年3月1日-2023年10月30日</t>
  </si>
  <si>
    <t>建设优势特色产业园，依托企业内蒙古鲜农科技有限公司，实现规模化种植及销售一体化。项目建成后，通过土地流转、合作经营、订单种植、就业务工、收益分红促进农牧民及脱贫人口增收。带动14个村村集体经济增加收入5万元以上，促进农牧民2110户4436人增收，其中脱贫人口及监测对象受益890户1502人，人均纯收入增加1200元以上。</t>
  </si>
  <si>
    <t>通过发展优势特色产业园，通过土地流转、参与经营、订单种植、就业务工、收益分红促进农牧民及脱贫人口增收。同时带动周边农牧民及脱贫户发展设施农业。出列贫困嘎查村5个、非贫困嘎查村16个；受益人口4436人、受益脱贫和监测人口1502人</t>
  </si>
  <si>
    <t>微调</t>
  </si>
  <si>
    <t>磴口县设施农业产业园建设项目（由巴镇城关村大棚异地建设项目、补隆淖镇现代产业园设施农业项目、隆盛合镇产业园区钢架大棚建设项目、磴口县乌兰布和农场现代产业园设施农业二期建设项目、沙金套海苏木钢架大棚异地建设项目、渡口镇设施农业产业园项目等6个项目打捆构成），项目建设地点为隆盛合镇、补隆淖镇、乌兰布和农场、渡口镇，新建大棚757.6亩及配套设施，投入资金3111万元。使用自治区衔接资金2946.4万元，市级衔接资金164.6万元。截止目前，已完成招投标开工项目5个，建成设施农业大棚面积532.2亩。未开工项目1个。</t>
  </si>
  <si>
    <t>守底线补短板</t>
  </si>
  <si>
    <t>到户产业</t>
  </si>
  <si>
    <t>庭院经济发展项目</t>
  </si>
  <si>
    <t>各苏木镇农场公司</t>
  </si>
  <si>
    <t>脱贫户及监测户发展庭院经济270户（每户补助0.8万元，每户自筹资金0.2万元）。</t>
  </si>
  <si>
    <t>利用房前、屋后发展庭院特色种植业、养殖业、特色手工业、休闲旅游业、生产生活服务业，带动270户467人脱贫人口、监测对象人均增收1500元，同时改善人居环境。</t>
  </si>
  <si>
    <t>直接到户，促进脱贫户、监测户通过发展庭院经济增收。出列贫困嘎查村17个、非贫困嘎查村10个；受益人口467人、受益脱贫和监测人口467人。</t>
  </si>
  <si>
    <t>制定了《磴口县高质量发展庭院经济实施方案》，已落实脱贫户和监测对象发展庭院经济213户，其中：发展庭院特色养殖208户，计划购买牛、羊、猪、鸡等2366头（只）；发展庭院特色种植12户，种植面积14.6亩；发展庭院特色手工2户；发展庭园生产生活服务业11户。</t>
  </si>
  <si>
    <t>就业培训</t>
  </si>
  <si>
    <t>劳动技能培训项目</t>
  </si>
  <si>
    <t>对全县监测人口（90户156人）、脱贫人口（2300户3791人）中有劳动力的开展劳动技能培训，实际培训人数以自愿参训人数为准。</t>
  </si>
  <si>
    <t>2023年2月22日-2023年12月30日</t>
  </si>
  <si>
    <t>提高监测人口、脱贫人口的致富能力和水平，提升培训质量，培育壮大爱农业、懂技术、善经营的乡村振兴农村干部队伍和新型农牧民队伍，为乡村振兴提供人才保障和智力支持。</t>
  </si>
  <si>
    <t>提高监测人口、脱贫人口的致富能力和水平。出列贫困嘎查村10个、非贫困嘎查村5个；受益人口219人、受益脱贫和监测人口27人。</t>
  </si>
  <si>
    <t>开展脱贫人口、监测对象劳动技能培训摸底排查，计划分上半年、下半年分两期完成培训任务。</t>
  </si>
  <si>
    <t>金融保险</t>
  </si>
  <si>
    <t>防贫保项目</t>
  </si>
  <si>
    <t>给全县已脱贫享受政策2300户3791人、监测户90户156人和其他农牧民购买“防贫”保险。</t>
  </si>
  <si>
    <t>防止农村牧区人口，特别是已脱贫人口和监测对象返贫致贫，筑牢防止发生规模性返贫底线。</t>
  </si>
  <si>
    <t>防止农村牧区人口、脱贫人口返贫。出列贫困嘎查村47个、非贫困嘎查村17个；受益人口3827人、受益脱贫和监测人口3827人。</t>
  </si>
  <si>
    <t>已与保险公司签订“防贫保”协议，为脱贫人口和监测对象购买防贫保险。</t>
  </si>
  <si>
    <t>雨露计划</t>
  </si>
  <si>
    <t>雨露计划项目</t>
  </si>
  <si>
    <t>给全县已脱贫享受政策的30名中职、高职学生进行发放雨露计划补助（每人每学期0.15万元，全年0.3万元）。</t>
  </si>
  <si>
    <t>确保脱贫家庭中、高职学生不因学辍学，顺利完成学业，阻断贫困代际传递。</t>
  </si>
  <si>
    <t>确保脱贫户、监测户家庭中、高职学生不因学辍学。出列贫困嘎查村5个、非贫困嘎查村8个；受益人口30人、受益脱贫和监测人口30人。</t>
  </si>
  <si>
    <t>已完成春季开学脱贫家庭中、高职学生22人雨露计划政策落实，正在发放补助资金。</t>
  </si>
  <si>
    <t>项目管理费项目</t>
  </si>
  <si>
    <t>磴口县</t>
  </si>
  <si>
    <t>主要用于项目方案编制、前期设计、评审、招标、监理以及项目检查、验收及项目管理培训相关费用。</t>
  </si>
  <si>
    <t>加强项目管理培训、规划设计、项目实施监督和日常督查、验收管理，有效提高项目资金使用效益，保障衔接资金项目实施效益。</t>
  </si>
  <si>
    <t>加强项目监督管理</t>
  </si>
  <si>
    <t>已完成项目实施方案、可研报告编制和项目规划设计、监理聘请等工作。</t>
  </si>
  <si>
    <t>乌拉特前旗9个</t>
  </si>
  <si>
    <t>养殖基地</t>
  </si>
  <si>
    <t>养殖基地建设项目</t>
  </si>
  <si>
    <t>额尔登布拉格苏木公忽洞嘎查、新安镇先锋村、西山咀农场一分场</t>
  </si>
  <si>
    <r>
      <rPr>
        <sz val="12"/>
        <rFont val="仿宋_GB2312"/>
        <charset val="134"/>
      </rPr>
      <t>在额尔登布拉格苏木公忽洞嘎查新建泌乳牛舍10000平米；先锋村饲料新建加工车间1500平方米，成品库房3000平方米，库房200平方米，场地回填土方4700平方米；内蒙古天衡制药有限公司在西山咀农场建设养殖小区一处，进行黄芪羊养殖。其中：建设冷库500</t>
    </r>
    <r>
      <rPr>
        <sz val="12"/>
        <rFont val="宋体"/>
        <charset val="134"/>
      </rPr>
      <t>㎡</t>
    </r>
    <r>
      <rPr>
        <sz val="12"/>
        <rFont val="仿宋_GB2312"/>
        <charset val="134"/>
      </rPr>
      <t>，建设羊舍4栋。</t>
    </r>
  </si>
  <si>
    <t>2023年4月15日-2023年11月30日</t>
  </si>
  <si>
    <t>围绕蒙牛产业园区建设，实施好奶业振兴战略，培育好脱贫地区特色产业，通过入股企业和联营联建等模式推动当地产业结构调整，推动优质农产品的购销和加工。项目建成后，为蒙牛产业园区提供饲草料，在增加村集体经营性收入的同时，可通过安置就业、土地流转、优质饲草料购销和加工等途径，带动当地农牧民增收，预计每人每年人均纯收入增收约1200元。采取“党支部+企业”模式，村支部按照以土地和资金入股分红，增加村集体经营性收入，每年预期收益35万元。全部收益主要用于做好困难党员群众扶贫帮困、改善人居环境、建设美丽乡村等公益事业。及其他集体经济发展项目的正常生产运营维护、扩大再生产等，特别是对党员群众广泛参与、辐射带动作用强的项目优先列支，在增加年人均纯收入约1000元的同时壮大村集体经济收入。</t>
  </si>
  <si>
    <t>通过项目的实施，依托蒙牛十万头高端奶产业园，以入股企业和联营联建等模式，增加嘎查集体收益和增加农牧户收益，带动农牧民发展奶牛产业，促进当地玉米、优质牧草等优质农副产品的销售，以提高农牧民收入，同时安排当地群众及脱贫检测户剩余劳动力就业，推动当地土地流转。与农户特别是脱贫户建立长期合作关系，进行订单收购原材料，大量优先聘用有劳动能力的家庭困难人员解决就业问题，销售方面现已与广州众多食品厂达成合作关系签订销售合同。非贫困嘎查村3个；受益人口4959人、受益脱贫和监测人口622人。</t>
  </si>
  <si>
    <t>额尔登1000万元的养殖项目和西山咀农场黄芪羊300万元正在招投标；新安镇300万元的饲料项目已完成前期手铐，正在施工。</t>
  </si>
  <si>
    <t>项目建成后，为蒙牛产业园区提供饲草料，在增加村集体经营性收入的同时，可通过安置就业、土地流转、优质饲草料购销和加工等途径，带动当地农牧民增收，预计每人每年人均纯收入增收约1200元。采取“党支部+企业”模式，村支部按照以土地和资金入股分红，增加村集体经营性收入，每年预期收益35万元。全部收益主要用于做好困难党员群众扶贫帮困、改善人居环境、建设美丽乡村等公益事业。</t>
  </si>
  <si>
    <t>加工业</t>
  </si>
  <si>
    <t>加工业项目</t>
  </si>
  <si>
    <t>额尔登布拉格苏木阿日齐嘎查、明安镇毛家圪堵村、大佘太镇佘太村</t>
  </si>
  <si>
    <t>购买安装日产240吨玉米压片设备一套；带皮羊肉生产线2条，升降机，150米轨道，生产车间800平米，，净羊皮生产线日生产300张，脱毛机2台，高温锅2口； 新型贴片毛管生产设备2套、建设生产厂房800平方米、库房1000平方米等配套设施。</t>
  </si>
  <si>
    <t>项目投入300万元，通过入股企业和联营等模式，可实现年增加集体经济收益在18万元以上。以签订生产订单等模式促进农牧民玉米等农副产品销售，增加农牧民收益200元以上。同时可创造就业岗位30人以上，为当地闲置劳动力创造就业平台。项目建成后，在增加村集体经营性收入的同时，可通过安置就业、收购肉羊等途径，带动当地农牧民增收。通过建设毛管生产合作社的实施，佘太村党支部与毛管生产合作社建立合作机制，确保投入资金6%的最低收益率。村集体收入用于增加公益事业投入和基础设施建设，提升自我造血功能，延长村集体经济产业链。2023年村集体分红收入预计可达到10万元。</t>
  </si>
  <si>
    <t>项目的建成可安置就业，可为脱贫人口和农牧民拓展秸秆销路，高于市场价收购农副产品，平价提供饲料。出列贫困嘎查村2个、非贫困嘎查村12个；受益人口11040人、受益脱贫和监测人口1183人。</t>
  </si>
  <si>
    <t>额尔登300万元的加工项目正在招投标；其余两个项目已完成前期手铐，正在施工。</t>
  </si>
  <si>
    <t>项目建成后以签订生产订单等模式促进农牧民玉米等农副产品销售，增加农牧民收益200元以上，为当地闲置劳动力创造就业平台。在增加村集体经营性收入的同时，可通过安置就业，提升自我造血功能，延长村集体经济产业链。</t>
  </si>
  <si>
    <t>产业发展</t>
  </si>
  <si>
    <t>设施农业产业园区建设项目</t>
  </si>
  <si>
    <t>先锋镇苏木图村、西小召镇乃马岱村、西局子村、金星村</t>
  </si>
  <si>
    <r>
      <rPr>
        <sz val="12"/>
        <rFont val="仿宋_GB2312"/>
        <charset val="134"/>
      </rPr>
      <t>先锋镇:在木耳产业园区新建宽3m、8m砂砾道路各一条，总铺砂面积26264</t>
    </r>
    <r>
      <rPr>
        <sz val="12"/>
        <rFont val="宋体"/>
        <charset val="134"/>
      </rPr>
      <t>㎡</t>
    </r>
    <r>
      <rPr>
        <sz val="12"/>
        <rFont val="仿宋_GB2312"/>
        <charset val="134"/>
      </rPr>
      <t>，路槽平整、铺砂砾，压实；新建设宽6m、长1120m沥青道路一条，路槽平整、铺沥青、压实；新建水冲式公共厕所一座，建设占地面积40</t>
    </r>
    <r>
      <rPr>
        <sz val="12"/>
        <rFont val="宋体"/>
        <charset val="134"/>
      </rPr>
      <t>㎡</t>
    </r>
    <r>
      <rPr>
        <sz val="12"/>
        <rFont val="仿宋_GB2312"/>
        <charset val="134"/>
      </rPr>
      <t>；建设钢骨架拱形吊袋种植大棚（东西12m×南北50m×脊高4m）18栋、含棚内沙化、蓄水设备、水泵等；建设钢骨架拱形晾晒大棚（东西5.3m×长48m×脊高2.5m）9栋。西小召镇：项目建设宽12m×长50m木耳种植大棚（含棚内沙化、蓄水设备、水泵）木耳种植大棚20座；建设宽5.3m×长48m木耳晾晒棚10座；建设蓄水量1000m</t>
    </r>
    <r>
      <rPr>
        <sz val="12"/>
        <rFont val="宋体"/>
        <charset val="134"/>
      </rPr>
      <t>³</t>
    </r>
    <r>
      <rPr>
        <sz val="12"/>
        <rFont val="仿宋_GB2312"/>
        <charset val="134"/>
      </rPr>
      <t>的钢结构封闭蓄水池1座。</t>
    </r>
  </si>
  <si>
    <t>由内蒙古众翔农牧业科技有限责任公司在先锋镇苏木图村建设木耳产业园区，项目直接受益对象为当地从事具体种植加工的农户，该项目建成后可调整当地的种植业结构，项目可提供各类服务的务工人员、销售人员就业，通过项目实施可打造成为黄河流域知名的特色绿色无公害农副产品生产加工基地，实现产业兴旺、生态宜居、乡风文明、治理有效、生活富裕的乡村振兴总目标。进一步提升当地设施农业整体竞争实力和产品知名度，预计带动当地群众每年每人增收2100元，最终实现让农业成为有奔头的产业，让农民成为有吸引力的职业，让农村成为安居乐业的美丽家园，让乡村振兴建设惠及每一位农牧民群众。通过项目实施，可在乌拉特前旗西小召镇金星村、西局子村、乃马岱村打造旗级木耳产业种植基地，主要以乌梁素海芦苇培育种植黑色芦耳菌棒等特色农产品种植为主，进一步调整种植业结构，在基地运营期间，当地群众可以以雇工的方式参与公司或大棚种植的生产、销售过程，务工工资高于当地平均工资水平，同时通过产业园建设可带动周边地区服务业发展，进一步提升当地设施农业整体竞争实力和产品知名度，以实现农牧民增收，预计每人每年增收300-1000元，从而实现产业兴旺、生态宜居、乡风文明、治理有效、生活富裕的乡村振兴总目标。</t>
  </si>
  <si>
    <t>项目可通过务工就业、土地流转的方式提高农牧民收入，同时通过产业园建设可带动周边地区服务业发展，进一步实现农牧民增收。项目可通过务工就业、土地流转、收益分红、安排公益性岗位等方式提高农牧民收入，同时通过产业园建设可带动周边地区服务业发展，进一步实现农牧民增收。非贫困嘎查村4个；受益人口3305人、受益脱贫和监测人口426人。</t>
  </si>
  <si>
    <t>先锋镇和西小召镇产业园项目已完成前期手续，正在施工。</t>
  </si>
  <si>
    <t>项目直接受益对象为当地从事具体种植加工的农户，该项目建成后可调整当地的种植业结构，项目可提供各类服务的务工人员、销售人员就业，通过项目实施可打造成为黄河流域知名的特色绿色无公害农副产品生产加工基地，实现产业兴旺、生态宜居、乡风文明、治理有效、生活富裕的乡村振兴总目标。</t>
  </si>
  <si>
    <t>安全饮水</t>
  </si>
  <si>
    <t>农村牧区安全饮水项目</t>
  </si>
  <si>
    <t>大佘太镇,苏独仑镇,明安镇,先锋镇,小佘太镇,苏独仑农场；</t>
  </si>
  <si>
    <r>
      <rPr>
        <sz val="12"/>
        <rFont val="仿宋_GB2312"/>
        <charset val="134"/>
      </rPr>
      <t>更新机电管井3眼，大口井1眼；配套9</t>
    </r>
    <r>
      <rPr>
        <sz val="12"/>
        <rFont val="宋体"/>
        <charset val="134"/>
      </rPr>
      <t>㎡</t>
    </r>
    <r>
      <rPr>
        <sz val="12"/>
        <rFont val="仿宋_GB2312"/>
        <charset val="134"/>
      </rPr>
      <t>预制井房4座；直径3m井盖1个；水塔5座；蓄水池5座；调控器2个；铺设输配水管道49.893km及管件；配套阀门井37座；过路顶管587m；配套潜水泵5台套；配套恒压变频控制柜3套；架设S13-M-100/10台式变压器1台套；地埋50mm2铠装三芯电缆0.72km、安装DN20入户IC卡智能水表2585块等相关附属构筑物；管道土方开挖9.27万m</t>
    </r>
    <r>
      <rPr>
        <sz val="12"/>
        <rFont val="宋体"/>
        <charset val="134"/>
      </rPr>
      <t>³</t>
    </r>
    <r>
      <rPr>
        <sz val="12"/>
        <rFont val="仿宋_GB2312"/>
        <charset val="134"/>
      </rPr>
      <t>，管道土方回填9.27万m</t>
    </r>
    <r>
      <rPr>
        <sz val="12"/>
        <rFont val="宋体"/>
        <charset val="134"/>
      </rPr>
      <t>³</t>
    </r>
    <r>
      <rPr>
        <sz val="12"/>
        <rFont val="仿宋_GB2312"/>
        <charset val="134"/>
      </rPr>
      <t>；新建水塔一座30立方米、机电井一眼、水泵一台等配套设施；增隆昌组铺设自来水管道600米；恢复水泥路300米，铺设工字砖600米（需破坏水泥路面＋清运＋恢复水泥路＋工字砖＋自来水管道＋自来水塔修复）；小井沟组水塔修复及自来水管道改造，需铺设自来水管道2300米。</t>
    </r>
  </si>
  <si>
    <t>项目完成后减少自来水输送过程中的损耗，对自来水供水水质、水压、节能、节水等方面会得到明显改善，有效杜绝二次污染，确保水质的安全，让人民群众用水更加安全放心，让老百姓获得最根本利益，进一步提升当地居民生活条件、生活水平。</t>
  </si>
  <si>
    <t>改善生活条件，提升当地居民生活水平。出列贫困嘎查村32个、非贫困嘎查村120个；受益人口15806人、受益脱贫和监测人口3258人。</t>
  </si>
  <si>
    <t>建设工程60%</t>
  </si>
  <si>
    <t>防贫保险</t>
  </si>
  <si>
    <t>防贫保险项目</t>
  </si>
  <si>
    <t>各苏木镇、农牧渔场</t>
  </si>
  <si>
    <t>为我旗农村牧区常住人口50000人缴纳防贫保险，其中，监测户（突发严重困难户、脱贫不稳定户、边缘易致贫户）806人；脱贫户8792人；自愿缴纳自筹部分的一般农牧户40402人。</t>
  </si>
  <si>
    <t>通过设置精准防贫办法，建立返贫预警、骤贫处置、脱贫保稳的精准防贫机制，巩固脱贫成果，坚决守住不发生规模性返贫底线。</t>
  </si>
  <si>
    <t>通过补贴的方式使群众受益出列贫困嘎查村32个、非贫困嘎查村120个；受益人口50000人、受益脱贫和监测人口9598人。</t>
  </si>
  <si>
    <t>正在核实统计脱贫户人口数和一般农牧户人数，预计7月份进行投保。</t>
  </si>
  <si>
    <t>乌拉特前旗</t>
  </si>
  <si>
    <t>入库项目评审费；资产评估等。</t>
  </si>
  <si>
    <t>宜居宜业和美乡村建设</t>
  </si>
  <si>
    <t>路</t>
  </si>
  <si>
    <t>道路硬化建设项目</t>
  </si>
  <si>
    <t>大佘太镇佘太村、大佘太镇三份村、苏独仑镇苏独仑村、乌拉山镇塔布村、明安镇六份子村、明安镇义和村、白彦花镇和顺庄村</t>
  </si>
  <si>
    <t>硬化村通道路1.2公里；新硬化路面8340平方米；水泥硬化巷道长约2000米；新修路面长264米，宽3.5米；新修过水路面62.4米；新修过水路面长187米宽6米；</t>
  </si>
  <si>
    <t>交通局</t>
  </si>
  <si>
    <t>通过项目实施，改善农村道路交通安全，着力提升农村基础设施建设水平、提高农民生活质量，提升贫困人口满意度和幸福感。</t>
  </si>
  <si>
    <t>改善农牧民生活条件，为农牧民的农副产品运输提供便利通道。出列贫困嘎查村6个、非贫困嘎查村16个；受益人口10678人、受益脱贫和监测人口475人。</t>
  </si>
  <si>
    <t>已完成前期手续，正在施工。</t>
  </si>
  <si>
    <t>水</t>
  </si>
  <si>
    <t>小型农田水利建设项目</t>
  </si>
  <si>
    <t>苏独仑镇瓦窑滩村、苏独仑村、召圪台村；乌拉山镇盐海村；先锋镇先锋村；西小召镇槐木村、土城子村、北圪堵村；新安镇前进村、红光村；额尔登布拉格苏木巴音温都尔嘎查、赛湖洞嘎查；沙德格苏木沙德格嘎查</t>
  </si>
  <si>
    <t>重建渠进水闸及连接段一座，排沟土渡槽2座，节制闸一座，盖板桥四座，原节制闸护坡拆除重建一座，桥加宽一座；浆砌石护坡380米；新建排干渡槽19.5米；八字护坡及配套设施；口闸1座，渠道衬砌260米；公路桥1座；新建排水管道1.3公里；新建水塔一座30立方米、机电井一眼、水泵一台等配套设施；新建提水2处，包括新建水闸、泵房、水泵、进水池、出水池等；新建浆砌石防洪坝726.8米（每米石方量4.6立方米）；</t>
  </si>
  <si>
    <t>项目的实施可以有效解决灌溉与出行的矛盾，可以提高农业生产能力，促进农业生产的良好发展。可以保障土城子村经济的稳定增长，鼓舞农民的积极性，促进农业生产的可持续发展具有重要的现实意义解决了土城子村村民出行的问题，出行方便了。起到村规划蓝图的基本框架的作用，缩小村民之间的距离，串联万家，连接乡村景点，有利于开发乡村文化。可以提高村民幸福指数，有利于农村走向现代化的建设，刺激发展非农业项目。</t>
  </si>
  <si>
    <t>有效控制地下水位，排盐治碱，改良土壤，起到保护农田的作用，提高农田质量与收益，将给当地群众及脱贫人口带来良好的经济效益。出列贫困嘎查村3个、非贫困嘎查村11个；受益人口15914人、受益脱贫和监测人口1302人。</t>
  </si>
  <si>
    <t>污水</t>
  </si>
  <si>
    <t>雨水排水管道项目</t>
  </si>
  <si>
    <t>新安镇树林子村</t>
  </si>
  <si>
    <t>新建排水管道1.3公里。</t>
  </si>
  <si>
    <t>项目实施后可有效解决树林子集镇道路积水问题，为当地群众出行提供便利条件，促进乡村环境整洁美丽，提高当地群众生活质量，提升群众的幸福感、满意度，为当地乡村振兴长远发展奠定基础。</t>
  </si>
  <si>
    <t>改善生活条件，提升当地居民生活水平。非贫困嘎查村1个；受益人口1659人、受益脱贫和监测人口182人。</t>
  </si>
  <si>
    <t>乌拉特中旗3个</t>
  </si>
  <si>
    <t>设施农业</t>
  </si>
  <si>
    <t>特色种植示范园区建设项目</t>
  </si>
  <si>
    <t>乌加河镇</t>
  </si>
  <si>
    <t xml:space="preserve">在乌加河镇建设塑料大棚 5000亩(建成净面积约3500亩）， 并配套建设电力、给水、道路等公用基础设施。 </t>
  </si>
  <si>
    <t>2023年3月1日-2023年12月30日</t>
  </si>
  <si>
    <t>该项目与鲜农公司合作经营，通过通过土地流转、发展特色种植、休闲采摘，开展良种培育推广等，可进一步带动范围内农户（特别是脱贫户、监测户）增收10%左右，并可以为周边农户提供固定就业岗位20人，灵活就业岗位30人以上，有效增加村集体经济收入。</t>
  </si>
  <si>
    <t xml:space="preserve">通过发展建设附加值高的设施蔬菜，创立无公害蔬菜基地，可有效提高当地农业综合生产能力，增加农民收入，延长农业产业链，加快农村产业结构调整，扩大就业机会，吸引更多农民，特别是脱贫户、监测户投身现代农业产业行列，增加农民群众收入，壮大村集体经济，促进农村经济发展。、非贫困嘎查村1个；受益人口669人、受益脱贫和监测人口11人。 </t>
  </si>
  <si>
    <t>塑料拱棚主体已搭建完成，已棚膜铺设。已经完成瓜秧种植。正在进行三方审计</t>
  </si>
  <si>
    <t xml:space="preserve">通过发展建设附加值高的设施蔬菜，创立无公害蔬菜基地，可有效提高当地农业综合生产能力，增加农民收入，延长农业产业链，加快农村产业结构调整，扩大就业机会，吸引更多农民，特别是脱贫户、监测户投身现代农业产业行列，增加农民群众收入，壮大村集体经济，促进农村经济发展。 </t>
  </si>
  <si>
    <t>到户产业项目</t>
  </si>
  <si>
    <t>黄膘牛集中托养育肥（一户一牛到户产业）项目</t>
  </si>
  <si>
    <t>石哈河镇</t>
  </si>
  <si>
    <t>为符合条件，有意向发展肉牛养殖意向的脱贫户、监测户给予资金扶持，按照1户1牛的方式，每户补贴1万元，购买肉牛进行集中托管养殖</t>
  </si>
  <si>
    <t>项目项目建成后，以育肥期4个月，出栏体重400公斤计算，出售价格约为26元/公斤，则毛利润为10400元，除去成本9300元，每头牛净利润为1100元。在石哈河地区，每年至少可以育肥两批次，以此计算村集体收益40万元/年，农户户均净收益4400元/年，农户总净收入为88万元/年。</t>
  </si>
  <si>
    <t>直接建设入户，增加经济收入，增加抗风险能力</t>
  </si>
  <si>
    <t>已完成肉牛购买，正在隔离检疫</t>
  </si>
  <si>
    <t>直接收益到户，增加经济收入，增加抗风险能力</t>
  </si>
  <si>
    <t>农产品深加工</t>
  </si>
  <si>
    <t>鲜糯玉米精深加工项目</t>
  </si>
  <si>
    <t>总建筑面积7000平方米，包括建设智能型标准化厂房7000平方米，场地硬化及场内道路硬化6000平方米，并购置数字化智能化鲜糯玉米生产线4条，购置剥皮机、提升机、杀菌锅、给袋式真空包装一体机等相关设备，并配套相应附属设施。</t>
  </si>
  <si>
    <t>2023年计划实施订单2000亩、土地流转1500亩，年生产鲜糯玉米2100万棒，每棒价格3元左右。订单种植按照每亩产量1.8吨、每吨价格1600元计算，农户每亩可收入2880元，比传统种植玉米每亩可增收300元。通过党支部领办合作社土地合作部集中整合土地1500亩向企业流转；通过建设用地租赁等方式，为企业提供厂房建设用地，上述两项可为村集体增收50万左右。</t>
  </si>
  <si>
    <t>该项目建成投产后，可吸纳周边80余人在农闲的8月、9月份从事鲜玉米加工，常年用于包装及装卸工人20余人，解决当地就业问题。企业采取订单种植与锁定亩收益种植，每亩给当地农户多增加收入约300元-500元，带动周边农户增收致富共计多收益100多万元。</t>
  </si>
  <si>
    <t>基础设施建设已全部完成，正在试运营。</t>
  </si>
  <si>
    <t>乌拉特后旗3个</t>
  </si>
  <si>
    <t>村基础设施补短板类</t>
  </si>
  <si>
    <t>产业路</t>
  </si>
  <si>
    <t>和丰村通村道路建设项目</t>
  </si>
  <si>
    <t>乌盖苏木</t>
  </si>
  <si>
    <t>项目将和丰村现有砂石通村主干路，铺设为水泥混凝土道路，道路长度2160米，道路宽度4.5米-5米，道路面积为10470平方米。</t>
  </si>
  <si>
    <t>2023年2月-2023年7月</t>
  </si>
  <si>
    <t>项目建成后将改善和丰村农村道路基础设施条件，积极打造和丰村环境更为整洁的农村，优化乡村生活空间布局，加强公共基础设施建设；更为和丰村669人（其中脱贫户 7户11人）213户居民，改善现有通村主干路晴通雨阻的现状，满足农民出行安全和生活及生产物资车辆运输的要求，节约村民出行时间60%以上，大大降低由于道路狭窄会车安全隐患；项目的建设有利于人民群众生活和生产环境的改善和提高，有利于人民精神生活的健康发展，有利于“产业兴旺、生态宜居、乡风文明、治理有效、生活富裕”建立健全城乡融合发展体制机制和政策体系，为项目影响区域内脱贫农牧民产业结构的调整创造了条件。</t>
  </si>
  <si>
    <t>该项目的实施，可直接带动农户10人以上通过投工投劳的方式获得每人不低于3000元以上的劳务报酬，项目实施后，通过设置护路员等岗位持续增加农户收入，优先脱贫人口。</t>
  </si>
  <si>
    <t>给排水</t>
  </si>
  <si>
    <t>和丰村给排水管网建设项目</t>
  </si>
  <si>
    <t>项目将铺设给水管网1600米，以及相应的附属设施等；铺设排水管网1830米，配套无动力污水处理设备设施3套，化粪池3座，以及相应的附属设施等</t>
  </si>
  <si>
    <t>项目建成后，能大大改善农村饮水安全条件，解决农村生活污水处理问题的短板。优化乡村生活空间布局，加强公共基础设施建设，为213户669人（其中脱贫户7户11 人）提供24小时统一供水和排污的有力保障，提高城乡一体化水平，促进农村经济发展，从而打造生态田园村庄。</t>
  </si>
  <si>
    <t>该项目的实施，可直接带动农户12人以上通过投工投劳的方式获得每人不低于3000元以上的劳务报酬，优先脱贫人口。非贫困嘎查村1个；受益人口669人、受益脱贫和监测人口11人。</t>
  </si>
  <si>
    <t>该项目的实施，可直接带动农户12人以上通过投工投劳的方式获得每人不低于3000元以上的劳务报酬，优先脱贫人口。</t>
  </si>
  <si>
    <t>设施农业产业园</t>
  </si>
  <si>
    <t>巴音宝力格镇三支渠村、乌盖苏木巴彦淖尔嘎查</t>
  </si>
  <si>
    <t>项目共建设高效春秋钢架温棚512栋以及配套相应的附属设施等，每栋温棚占地面积660平方米，每栋综合单价为3.168万元。其中：巴音宝力格镇建设266栋，计划投入资金842.688万元；乌盖苏木建设246栋，计划投入资金779.328万元。</t>
  </si>
  <si>
    <t>巴音宝力格镇人民政府、乌盖苏木人民政府</t>
  </si>
  <si>
    <t>2023年3月-2023年8月</t>
  </si>
  <si>
    <t>项目建成后通过标准化规模种植，可迅速形成产业规模，实现壮大嘎查村集体经济收入。项目可长期稳定运行并逐步扩大规模，每年可带动不少于1000人次农村牧区劳动力、增加农牧民收入。当地种植龙头企业负责提供种植、生产、管理等技术指导服务，确保实施地所有农牧民共享项目收益，促进农牧民增收。项目区农民人均收入纯增可达万元以上，仅此项目区农民纯增幅度可达35%，非项目区纯增24%以上。项目投用后能够每年产出优质高产蔬菜，目前已初步达成麒麟西瓜、蔬菜等订单销售意向，嘎查村集体收益按照不低于总投资的5%与企业开展合作，预计可实现嘎查村集体经济年增收合计81万元以上。</t>
  </si>
  <si>
    <t>项目实施后，通过土地流转、村集体经济建设、分红等多项增收手段，预计人均纯收入增加10000元以上，增收方式为自己直接经营产品和直接销售，或者与当地企业签订订单，引进先进的种植技术，达到产业健康快速地发展和农民增收的效果。非贫困嘎查村2个；受益人口422人。</t>
  </si>
  <si>
    <t>已完成项目进度95%</t>
  </si>
  <si>
    <t>项目实施后，通过土地流转、村集体经济建设、分红等多项增收手段，预计人均纯收入增加10000元以上，增收方式为自己直接经营产品和直接销售，或者与当地企业签订订单，引进先进的种植技术，达到产业健康快速地发展和农民增收的效果。</t>
  </si>
  <si>
    <t>杭锦后旗18个</t>
  </si>
  <si>
    <t>高标准林果产业园滴灌项目</t>
  </si>
  <si>
    <t>太阳庙农场四分场</t>
  </si>
  <si>
    <t>安装配套林果产业园区滴灌配套设施</t>
  </si>
  <si>
    <t>2023年1月1日-2023年9月30日</t>
  </si>
  <si>
    <t>充分利用资源优势、产业优势和区位优势，打造高标准林果
种植示范产业园区，大力开发高回报林果经济作物资源，示范带
动农场农牧民参与高回报经济作物种植结构，增加农牧民收入，
对农场经济的发展起到积极的拉动作用。</t>
  </si>
  <si>
    <t>通过项目实施，优先考虑与脱贫户利益联结，其次主要用于:一是全场公益事业，
如修路、桥涵口闸、植树绿化、人居环境整治等方面;二是将项目绩效收益用于开发公益性岗位，分配给有劳动能力的脱贫户。公益性岗位包括:到园区务工获取劳动报酬,或参与农场内小型公共服务设施、基础设施维护及护林员、护路员、保洁员等公益性劳动，获取公益性岗位报酬;三是用于壮大农场国有经济,以改善农场基础设施建设和分场公益事业工作。非贫困嘎查村1个；受益人口30人、受益脱贫和监测人口2人。</t>
  </si>
  <si>
    <t>已完工</t>
  </si>
  <si>
    <t>通过项目实施，优先考虑与脱贫户利益联结，其次主要用于:一是全场公益事业，如修路、桥涵口闸、植树绿化、人居环境整治等方面;二是将项目绩效收益用于开发公益性岗位，分配给有劳动能力的脱贫户。公益性岗位包括:到园区务工获取劳动报酬,或参与农场内小型公共服务设施、基础设施维护及护林员、护路员、保洁员等公益性劳动，获取公益性岗位报酬;三是用于壮大农场国有经济,以改善农场基础设施建设和分场公益事业工作。</t>
  </si>
  <si>
    <t>特色养殖产业投资收益分红项目</t>
  </si>
  <si>
    <t>万头生猪养殖项目</t>
  </si>
  <si>
    <t>蛮会镇华西村</t>
  </si>
  <si>
    <t>投入蛮会镇华西村万头生猪养殖项目58万，发展产业，实施资产收益项目。</t>
  </si>
  <si>
    <t>申请旗乡村振兴局自治区衔接乡村振兴专项补助资金58万元，每年固定收益不低于4.5%，将资产收益金用于脱贫户后续扶持、村内小型公益事业和开发公益性岗位。</t>
  </si>
  <si>
    <t>资产收益分红，每年按年利率4.5%上交资产收益。优先为有劳动能力或者有管理能力的脱贫户提供劳动就业岗位，激发脱贫户自身发展能力。发展特色产业，延长农业产业链，推广新型养殖加工产业。出列贫困嘎查村1个；受益人口112人、受益脱贫和监测人口112人。</t>
  </si>
  <si>
    <t>新渠村人居环境房屋主体框架已完成，正在协调搬迁事宜。</t>
  </si>
  <si>
    <t>资产收益分红，每年按年利率4.5%上交资产收益。优先为有劳动能力或者有管理能力的脱贫户提供劳动就业岗位，激发脱贫户自身发展能力。
发展特色产业，延长农业产业链，推广新型养殖加工产业。</t>
  </si>
  <si>
    <t>资金汇入国有公司专项账户，国有公司根据工程进度向施工单位进行资金拨付</t>
  </si>
  <si>
    <t>麦后复种大白菜深加工三期项目</t>
  </si>
  <si>
    <t>沙海镇新红村三社</t>
  </si>
  <si>
    <r>
      <rPr>
        <sz val="12"/>
        <rFont val="仿宋_GB2312"/>
        <charset val="134"/>
      </rPr>
      <t>完成钢架彩钢全封闭保温生产车间、消毒室、更衣室及成品存储室共计600平米，单价1200元/</t>
    </r>
    <r>
      <rPr>
        <sz val="12"/>
        <rFont val="宋体"/>
        <charset val="134"/>
      </rPr>
      <t>㎡</t>
    </r>
    <r>
      <rPr>
        <sz val="12"/>
        <rFont val="仿宋_GB2312"/>
        <charset val="134"/>
      </rPr>
      <t>，投资72万元；计划完成腌制大白菜清洗、切丝、包装生产流水线一条，综合单价35万元，投资35万元；计划完成18个大白菜腌制窖池食品级三布五油环氧树脂防水2890平米，单价165元/平米，投资49.1万元；计划完成新红村500平米保鲜库改造工程，保鲜库改造成速冻库，需增加40匹速冻设备2套，综合单价15元/套，投资30万元；计划安装18个腌制窖池不锈钢安全防护栏，总长度210米，单价100元/米，投资2.1万元；原料传输13米传输带2台，单价12万元/台，投资4万元；原料电动水洗设备一套，综合单价3万元，投资3万元；水电等其它配套，计划投资6.8万元。</t>
    </r>
  </si>
  <si>
    <t>社会效益。一是有利于解决乡村在发展过程中遇到的“增收难”问题，提高农副产品附加值和市场竞争力，让产出的优质农副产品就地加工增值，同时解决群众“卖难”问题；二是有利于加快土地集中流转，防止农村由于人口老龄化出现的“无人种地”现象。三是提高科技文化水平，推进农民整体科技素质提高，促进农村精神文明建设。经济效益。一是项目建成后，可年生产加工腌制大白菜和鲜辣椒3000吨以上，可实现产值500万元以上；二是可带动220户蔬菜种植户亩均增收2000元以上，实现共同富余；三是可增加村集体收入10万元以上，提高村两委办事能力；四是可季节性解决就业15人以上，人均年增收1万元以上。生态效益。本项目对环境不造成任何影响，通过麦后复种等种植模式，可提高土地利用率。</t>
  </si>
  <si>
    <t>群众参与模式。一是项目建成后，按照“党支部+合作社（企业）+群众+基地”的模式进行经营，实现多方共赢；二是有利于优质农产品的推广普及，提高农副产品亩均效益；三是项目运行中，通过基层干部的业务培训和群众的科技培训，利于提高基层干部、广大群众的综合素质和科技水平；四是建成后，一定程度上增加了基层干部和群众的沟通联系，对确保基层政权稳定和社会和谐具有极大的促进作用。利益联结机制。一是项目建成后，有利于群众（包括脱贫户）调节种植结构，提高农副产品亩均效益；二是项目运行中，通过基层干部的业务培训和群众的科技培训，利于提高基层干部、广大群众的综合素质和科技水平；三是建成后，一定程度上增加了基层干部和群众的沟通联系，对确保基层政权稳定与社会和谐具有极大的促进作用。出列贫困嘎查村1个、；受益人口450人、受益脱贫和监测人口73人。</t>
  </si>
  <si>
    <t>项目基础设施、设备都已配套齐全，计划下月将投入运行</t>
  </si>
  <si>
    <r>
      <rPr>
        <b/>
        <sz val="9"/>
        <rFont val="宋体"/>
        <charset val="134"/>
      </rPr>
      <t>群众参与模式。</t>
    </r>
    <r>
      <rPr>
        <sz val="9"/>
        <rFont val="宋体"/>
        <charset val="134"/>
      </rPr>
      <t>一是项目建成后，按照“党支部+合作社（企业）+群众+基地”的模式进行经营，实现多方共赢；二是有利于优质农产品的推广普及，提高农副产品亩均效益；三是项目运行中，通过基层干部的业务培训和群众的科技培训，利于提高基层干部、广大群众的综合素质和科技水平；四是建成后，一定程度上增加了基层干部和群众的沟通联系，对确保基层政权稳定和社会和谐具有极大的促进作用。</t>
    </r>
    <r>
      <rPr>
        <b/>
        <sz val="9"/>
        <rFont val="宋体"/>
        <charset val="134"/>
      </rPr>
      <t>利益联结机制。</t>
    </r>
    <r>
      <rPr>
        <sz val="9"/>
        <rFont val="宋体"/>
        <charset val="134"/>
      </rPr>
      <t>一是项目建成后，有利于群众（包括脱贫户）调节种植结构，提高农副产品亩均效益；二是项目运行中，通过基层干部的业务培训和群众的科技培训，利于提高基层干部、广大群众的综合素质和科技水平；三是建成后，一定程度上增加了基层干部和群众的沟通联系，对确保基层政权稳定与社会和谐具有极大的促进作用。</t>
    </r>
  </si>
  <si>
    <t>九邦泽现代农业产业园区烘干塔与速冻库建设项目</t>
  </si>
  <si>
    <t>沙海镇沙海村七社</t>
  </si>
  <si>
    <t>新建日烘干能力200吨的玉米烘干塔1座，配套燃生物质热风炉1台，新建砼天然晾晒场3000平米；钢架彩钢结构玉米及饲料仓储库房1500平米；新建钢架彩钢保温肉羊速冻库500平米；40匹速冻设备3套；钢结构彩钢产品展销及商贸洽谈室200平米；变压器容量增容，从现有30KVA增容至200KVA一台；水、暖等其它配套设施。</t>
  </si>
  <si>
    <t>2023年3月1日-2023年9月30日</t>
  </si>
  <si>
    <t>社会效益。一是有利于解决乡村在发展过程中遇到的“增收难”问题，通过项目引领，提高玉米、肉羊养殖附加值，同时解决群众在玉米、肉羊等产业发展中存在的“卖难”问题；二是有利于加快土地集中流转，防止农村由于人口老龄化出现的“无人种地”现象。三是提高科技文化水平，推进农民整体科技素质提高，促进农村精神文明建设。经济效益。一是项目建成后，可年实现产值2000万元以上；二是可带动沙海村321户种植养殖户户均年增收2000元以上，实现群众增收64万元以上；三是可增加村集体收入30万元以上，提高村两委办事能力；四是可常年解决就业8人以上，人均年增收3万元以上。生态效益。本项目对环境不造成任何影响，通过人畜分离养殖，可明显提高我农村人居环境质量。</t>
  </si>
  <si>
    <t>群众参与模式。一是项目建成后，按照“党支部+合作社（企业）+群众+基地”的模式进行经营，实现多方共赢；二是有利于肉羊品种改良，提高养殖效益；三是项目运行中，通过基层干部的业务培训和群众的科技培训，利于提高基层干部、广大群众的综合素质和科技水平；四是建成后，一定程度上增加了基层干部和群众的沟通联系，对确保基层政权稳定和社会和谐具有极大的促进作用。利益联结机制。一是项目建成后，有利于群众（包括脱贫户）调节种植结构，通过集中养殖，实现农产品就地转化和养殖业的就地销售，增加群众收入；二是项目运行中，通过基层干部的业务培训和群众的科技培训，利于提高基层干部、广大群众的综合素质和科技水平；三是建成后，一定程度上增加了基层干部和群众的沟通联系，对确保基层政权稳定与社会和谐具有极大的促进作用。出列贫困嘎查村1个；受益人口670人、受益脱贫和监测人口42人。</t>
  </si>
  <si>
    <t>玉米烘干塔基础工程已完成，设备都已配套齐全。</t>
  </si>
  <si>
    <r>
      <rPr>
        <b/>
        <sz val="9"/>
        <color rgb="FF000000"/>
        <rFont val="宋体"/>
        <charset val="134"/>
      </rPr>
      <t>群众参与模式。</t>
    </r>
    <r>
      <rPr>
        <sz val="9"/>
        <color rgb="FF000000"/>
        <rFont val="宋体"/>
        <charset val="134"/>
      </rPr>
      <t>一是项目建成后，按照“党支部+合作社（企业）+群众+基地”的模式进行经营，实现多方共赢；</t>
    </r>
    <r>
      <rPr>
        <b/>
        <sz val="9"/>
        <color rgb="FF000000"/>
        <rFont val="宋体"/>
        <charset val="134"/>
      </rPr>
      <t>二是</t>
    </r>
    <r>
      <rPr>
        <sz val="9"/>
        <color rgb="FF000000"/>
        <rFont val="宋体"/>
        <charset val="134"/>
      </rPr>
      <t>有利于肉羊品种改良，提高养殖效益；</t>
    </r>
    <r>
      <rPr>
        <b/>
        <sz val="9"/>
        <color rgb="FF000000"/>
        <rFont val="宋体"/>
        <charset val="134"/>
      </rPr>
      <t>三是</t>
    </r>
    <r>
      <rPr>
        <sz val="9"/>
        <color rgb="FF000000"/>
        <rFont val="宋体"/>
        <charset val="134"/>
      </rPr>
      <t>项目运行中，通过基层干部的业务培训和群众的科技培训，利于提高基层干部、广大群众的综合素质和科技水平；四是建成后，一定程度上增加了基层干部和群众的沟通联系，对确保基层政权稳定和社会和谐具有极大的促进作用。</t>
    </r>
    <r>
      <rPr>
        <b/>
        <sz val="9"/>
        <color rgb="FF000000"/>
        <rFont val="宋体"/>
        <charset val="134"/>
      </rPr>
      <t>利益联结机制。</t>
    </r>
    <r>
      <rPr>
        <sz val="9"/>
        <color rgb="FF000000"/>
        <rFont val="宋体"/>
        <charset val="134"/>
      </rPr>
      <t>一是项目建成后，有利于群众（包括脱贫户）调节种植结构，通过集中养殖，实现农产品就地转化和养殖业的就地销售，增加群众收入；二是项目运行中，通过基层干部的业务培训和群众的科技培训，利于提高基层干部、广大群众的综合素质和科技水平；三是建成后，一定程度上增加了基层干部和群众的沟通联系，对确保基层政权稳定与社会和谐具有极大的促进作用。</t>
    </r>
  </si>
  <si>
    <t>养殖业</t>
  </si>
  <si>
    <t>万头肉牛养殖项目</t>
  </si>
  <si>
    <t>杭锦后旗</t>
  </si>
  <si>
    <t>新建牛舍，精料库及饲料搅拌库，干草棚，机械库，青贮池，活动场，混凝土硬化面积，以及配套相应附属设施。</t>
  </si>
  <si>
    <t>一是经济效益：项目实行 “龙头企业+农户”的模式，公司为农户提供肉牛犊，农户养成成年牛后公司回后，每头牛农户收入在3000元左右，公司负责经营销售，衔接资金投入形成的固定资产按投入资金的6%进行上交收益，不承担风险。二是社会效益：收益资金经政府批准后进行分配，一是50%用于全旗脱贫村小型基础设施建设和环境卫生整治；二是10%用于持续巩固脱贫攻坚成果，增加无劳动能力脱贫户的帮扶；三是40%用于持续发展壮大村集体经济，推动产业发展。</t>
  </si>
  <si>
    <t>（1）入股分红增收：积极引导村民通过资金、饲草料种植等入股参与项目建设，企业在盈利的情况下，盈利部分按照村民入股资金所占比例进行分红。在不盈利的情况下，合作社按照银行同期利率给予入股村民保底收益。
（2）参与管理增收：企业实行生产线管理承包制，采用“底薪+绩效提成”模式，吸引村民积极参与其中，让村民转变为与企业利益均沾的农业工人，通过项目带动实现共同富裕。
（3）就业务工增收：项目建设期间，需要的务工人员与项目建成后，需要的长期务工人员优先雇用有劳动能力的脱贫户就业。
非贫困嘎查村1个；受益人口2163人、受益脱贫和监测人口3928人。</t>
  </si>
  <si>
    <t>招标已完成，正在平整场地</t>
  </si>
  <si>
    <t>（1）入股分红增收：积极引导村民通过资金、饲草料种植等入股参与项目建设，企业在盈利的情况下，盈利部分按照村民入股资金所占比例进行分红。在不盈利的情况下，合作社按照银行同期利率给予入股村民保底收益。
（2）参与管理增收：企业实行生产线管理承包制，采用“底薪+绩效提成”模式，吸引村民积极参与其中，让村民转变为与企业利益均沾的农业工人，通过项目带动实现共同富裕。
（3）就业务工增收：项目建设期间，需要的务工人员与项目建成后，需要的长期务工人员优先雇用有劳动能力的脱贫户就业。</t>
  </si>
  <si>
    <t>项目管理费主要用于项目前期设计、评审、招标、监理以及验收等与项目管理相关的支出。</t>
  </si>
  <si>
    <t>粉条加工厂建设项目</t>
  </si>
  <si>
    <t>头道桥镇民建村</t>
  </si>
  <si>
    <t>生产流水线及相关设备</t>
  </si>
  <si>
    <t>（一）社会效益
本项目充分利用头道桥镇民建村的农业资源优势、产业优势和区位优势，打造高端绿色食品初加工输出基地。本项目以产品质量为出发点，不断提升产品的影响力，实现市场销售优质优价，示范带动周边农牧民参与其中，为农牧民带来可观的经济收入，增加就业机会，对头道桥镇农村经济的拉动起到积极作用。
（二）经济效益
项目建成后可年产粉条、粉丝及粉皮5000吨，按均价7000元/吨计算，年产值达3500万元。本项目的建设可有效的增加农民收入，带动当地经济增长。
（三）生态效益
本项目为普通加工项目，所有的生产垃圾都运往指定垃圾站集中处理，做到对周围生态环境的零污染，也杜绝对农业面的污染，避免对农业生产造成不必要的损失。本项目通过大量资金投入，要实现经济生态的高产出、高品质、高效益的可持续发展。</t>
  </si>
  <si>
    <t>（一）参与模式
大力推行“党支部+合作社+基地+脱贫户”的利益联结发展模式。合作社在发展自身的同时，优先考虑与脱贫户利益联结，带动全村脱贫户通过劳务用工等方式持续稳定增收。
（二）减贫分配机制
1、头道桥镇民建村将乡村振兴衔接资金300万元投入项目建设，投入部分资金建成生产车间及生产线作为固定资产,所有权归村集体。民建村与杭锦后旗啸天绿色食品专业合作社签订合作协议，合作社每年向政府支付投入资金的4.5%作为村集体收益，即：100万元*4.5%＝4.5万元。村集体收益用于改善全村脱贫户的生产生活条件，建设村庄道路、桥涵口闸、村民文化活动场所等公益事业，引导村民调整产业结构，实现富民强村。
2、采取“入股分红增收+参与管理增收+就业务工增收”三种增收共富模式，积极引导村民参与项目建设，实现共同富裕。
（1）入股分红增收：积极引导村民通过资金、技术等入股参与项目建设，合作社在盈利的情况下，盈利部分按照村民入股资金所占比例进行分红。在不盈利的情况下，合作社按照银行同期利率给予入股村民保底收益。
（2）参与管理增收：合作社实行生产线管理承包制，采用“底薪+绩效提成”模式，吸引村民积极参与其中，让村民转变为与合作社利益均沾的农业工人，通过项目带动实现共同富裕。
（3）就业务工增收：项目建设期间，需要务工人员80多人。项目建成后，需要长期务工人员180余人，优先雇用民建村有劳动能力的脱贫户就业，年务工时长为9个月，可带动农户和脱贫户人均年增收2万元。
出列贫困嘎查村1个；受益人口450人、受益脱贫和监测人口162人。</t>
  </si>
  <si>
    <t>厂房建设已完成85%左右。</t>
  </si>
  <si>
    <t>（一）参与模式
大力推行“党支部+合作社+基地+脱贫户”的利益联结发展模式。合作社在发展自身的同时，优先考虑与脱贫户利益联结，带动全村脱贫户通过劳务用工等方式持续稳定增收。
（二）减贫分配机制
1、头道桥镇民建村将乡村振兴衔接资金300万元投入项目建设，投入部分资金建成生产车间及生产线作为固定资产,所有权归村集体。民建村与杭锦后旗啸天绿色食品专业合作社签订合作协议，合作社每年向政府支付投入资金的4.5%作为村集体收益，即：100万元*4.5%＝4.5万元。村集体收益用于改善全村脱贫户的生产生活条件，建设村庄道路、桥涵口闸、村民文化活动场所等公益事业，引导村民调整产业结构，实现富民强村。
2、采取“入股分红增收+参与管理增收+就业务工增收”三种增收共富模式，积极引导村民参与项目建设，实现共同富裕。
（1）入股分红增收：积极引导村民通过资金、技术等入股参与项目建设，合作社在盈利的情况下，盈利部分按照村民入股资金所占比例进行分红。在不盈利的情况下，合作社按照银行同期利率给予入股村民保底收益。
（2）参与管理增收：合作社实行生产线管理承包制，采用“底薪+绩效提成”模式，吸引村民积极参与其中，让村民转变为与合作社利益均沾的农业工人，通过项目带动实现共同富裕。
（3）就业务工增收：项目建设期间，需要务工人员80多人。项目建成后，需要长期务工人员180余人，优先雇用民建村有劳动能力的脱贫户就业，年务工时长为9个月，可带动农户和脱贫户人均年增收2万元。</t>
  </si>
  <si>
    <t>村集体经济</t>
  </si>
  <si>
    <t>农产品仓储基础设施建设</t>
  </si>
  <si>
    <t>仓储库房二期建设</t>
  </si>
  <si>
    <t>团结镇民先村四社</t>
  </si>
  <si>
    <t>完成建设建筑面积2100平米，占地面积1.3万平米的仓储场地，购置地泵1台</t>
  </si>
  <si>
    <t>社会效益。1项目建成后，与本地龙头企业，合作社以及生产农副产品的农户特别是脱贫户和监测户建立长期合作关系，稳定产品供应来源。以民先村仓储库房概念作为试点，推广向其他村对劳动力的需求可以解决农场人才流失及闲置人员的就业问题，在提高村民收益的同时，缓解闲置人员所引发的社会隐患.2，提高农村对第二，三产业的深化理解，提升农村经济产业机构的升级。经济效益，1村集体经济发展主要采取村党组织牵头抓总，村俩委班子具体落实的管理方式。村党组织负责制定集体经济发展壮大实施方案，结合本村实际确定发展项目和推进步骤，明确村俩委成员任务分工，并采取党支部+合作社+农户经营方式，每年预期收入40万元，村集体经济增收15万元。2消化本地粮食产能，深化农村供给侧改革，增加农民收益。引导产业多元化，激活农村经济的快速发展。</t>
  </si>
  <si>
    <t>将纯收益的80%用于公益性岗位（护林员、护路员、保洁员等）的工资支出或小型公共服务设施、人居环境整治、乡村治理、基础设施的维护和建设，以及用于无劳动能力脱贫户和低收入群众的兜底保障，为脱贫户和低收入群众增收提供可靠保障，由村民委员会负责公益性岗位的安排及收益人群的核准。将收益资金的20%用于发展壮大村集体经济。出列贫困嘎查村31个；受益人口674人、受益脱贫和监测人口81人。</t>
  </si>
  <si>
    <t>仓储加工项目正在筹备实施中。</t>
  </si>
  <si>
    <t>将纯收益的80%用于公益性岗位（护林员、护路员、保洁员等）的工资支出或小型公共服务设施、人居环境整治、乡村治理、基础设施的维护和建设，以及用于无劳动能力脱贫户和低收入群众的兜底保障，为脱贫户和低收入群众增收提供可靠保障，由村民委员会负责公益性岗位的安排及收益人群的核准。将收益资金的20%用于发展壮大村集体经济。</t>
  </si>
  <si>
    <t>实施农业产业园</t>
  </si>
  <si>
    <t>团结镇民治桥村</t>
  </si>
  <si>
    <t>团结镇民治桥村实施农业产业园计划新建24栋智能温控大棚，每栋占地2亩，每栋计划投资18.5万元，周边配套设施4万元。</t>
  </si>
  <si>
    <t>社会及生态效益。该项目实施后，实现：科技+村集体+基地+农户的模式运作，以科学技术为依托，以市场为导向，以基地为基础，有效地引进优质薄皮甜瓜品种和先进的西红柿种植技术，实现技术和管理制度的创新。通过项目的实施，不仅可以带动当地现代设施农业产业化发展，对发展优质，高效的实施农业产业，也将起到良好的导向作用，而且还把种植技术推广到入园成员及周边农户，提高农业科技进步贡献率，具有带头示范的作用。 经济效益。1利用智能温控技术，每年反季节生产优质甜瓜和西红柿，春提高甜瓜亩产3000公斤，每公斤20元，收入6万元，秋延后西红柿亩产4000公斤，每公斤5元，收入2万元，俩茬瓜菜合计每亩收入8万元，民治桥村设施农业园区年新增销售收入256万元。村集体经济年增收入16万元，用于改善民生，建设美丽乡村。</t>
  </si>
  <si>
    <t>通过本项目建设，有力促进团结镇民治桥村设施农业产业化发展。民治桥村的产业化载体为智能拱棚设施农业乡村振兴产业园。结合原有的大棚升级改造，带动周边农户新建大棚，最终使智能温控设施农业乡村振兴产业园具有一定规模，吸纳本村和周边人口入园创业，就业，带动所以农户稳定增收的特色产业乡村振兴产业园区。出列贫困嘎查村1个；受益人口223人、受益脱贫和监测人口95人。</t>
  </si>
  <si>
    <t>通过本项目建设，有力促进团结镇民治桥村设施农业产业化发展。民治桥村的产业化载体为智能拱棚设施农业乡村振兴产业园。结合原有的大棚升级改造，带动周边农户新建大棚，最终使智能温控设施农业乡村振兴产业园具有一定规模，吸纳本村和周边人口入园创业，就业，带动所以农户稳定增收的特色产业乡村振兴产业园区。</t>
  </si>
  <si>
    <t>拉面食品加工产业园建设项目</t>
  </si>
  <si>
    <t>继丰村</t>
  </si>
  <si>
    <r>
      <rPr>
        <sz val="12"/>
        <rFont val="仿宋_GB2312"/>
        <charset val="134"/>
      </rPr>
      <t>占地3133平米，厂房740</t>
    </r>
    <r>
      <rPr>
        <sz val="12"/>
        <rFont val="宋体"/>
        <charset val="134"/>
      </rPr>
      <t>㎡</t>
    </r>
    <r>
      <rPr>
        <sz val="12"/>
        <rFont val="仿宋_GB2312"/>
        <charset val="134"/>
      </rPr>
      <t xml:space="preserve">： 场地硬化面积：2493平米 ； 风集沙四填（含平整、压实等）：2493平米 ； 厂房建设：740平米 ； 厂房内装修：740平米 </t>
    </r>
  </si>
  <si>
    <t>2023年4月1日-2023年8月30日</t>
  </si>
  <si>
    <t>项目建成并投入运营后，可年加工销售双庙拉面2万斤，经营额可达10万元以上，继丰村村委会年获利预计4万元以上，可直接带动双庙镇建政村常住户数272户，常住人口716人共同增收。</t>
  </si>
  <si>
    <t>将纯收益的80%用于公益性岗位（护林员、护路员、保洁员等）的工资支出或小型公共服务设施、人居环境整治、乡村治理、基础设施的维护和建设，以及用于无劳动能力脱贫户和低收入群众的兜底保障，为脱贫户和低收入群众增收提供可靠保障，由村民委员会负责公益性岗位的安排及收益人群的核准。将收益资金的20%用于发展壮大村集体经济。非贫困嘎查村1个；受益人口721人、受益脱贫和监测人口42人。</t>
  </si>
  <si>
    <t>拉面厂墙体已完工，保鲜库外墙彩钢部分正在施工，农副产品交易市场和园区道路土方工程己完工，绿化工程己完工。</t>
  </si>
  <si>
    <t>辣椒深加工项目</t>
  </si>
  <si>
    <t>三道桥镇顺利村</t>
  </si>
  <si>
    <t>新建辣椒烘干生产线1条，</t>
  </si>
  <si>
    <t>2022年12月－2023年8月</t>
  </si>
  <si>
    <t>一是经济效益：1条辣椒生产线日加工干辣椒30吨，一个生产周期可加工1400吨产品，每吨加工费用约为3800元，预计每年加工收入532万元，除去加工、管理等成本费用，每年可实现利润100万元。
二是生态效益：本项目是以高投入、高产出、高效益、可持续发展为目的，互补性很强的循环经济项目，项目投产后，每年可消化周边3500亩辣椒的生产加工需求，带动种植面积更加可观，近几年辣椒行情连续走高，农民收益可观，种植积极性高涨，种植辣椒每亩种苗投入650元，肥料投入450元，植保及其他投入800元，每亩投入合计1900元，根据土地优劣及种植技术等因素每亩收入4000到7000元不等，较种植向日葵每亩可增加收入2000到5000元。
三是社会效益：充分利用资源优势、产业优势和区位优势，打造高端绿色农副产品输出基地。引进辣椒加工，发展农产品精深加工，延伸产业链条，提高产品附加值，实现种植、收购、加工、销售一条龙，促进产业融合。辣椒在原主产区，因多年不进行轮作倒茬，土传病害严重，产量及品质大不如前，我区不论从气候，还是土壤结构，都比较适合辣椒作物的生长，且产量较高，辣椒种植完全可以大面积展开，并且不断吸引外地客商来我地投资兴业。</t>
  </si>
  <si>
    <t>三道桥政府申请旗乡村振兴局自治区衔接乡村振兴衔接资金500万元，用于厂房、设备、库房等设施建设，每年向村集体带来固定资产收益为6%，所形成的固定资产为顺利村集体资产。
（一）党支部领办，吸收农民（包括脱贫户、监测户）入股，参与经营并根据合作社收益获得分红，增加收入。
（二）将衔接资金收益70%用于给有种植意愿且有能力的脱贫户、监测户购买种苗农资，鼓励有劳动能力或有管理能力的脱贫户、监测户自主种植，同时将在技术指导和产品销售上给予倾斜帮助以激发脱贫户、监测户自身发展动力。
（三）将衔接资金收益30%用于开发公益性岗位，分配给有劳动能力的脱贫户、监测户。公益性岗位包括:参与村内小型公共服务设施、基础设施维护及护林员、护路员、保洁员等公益性劳动，获取公益性岗位报酬。
（四）合作社和一般农户在使用人工时，优先考虑有种植能力的脱贫户、监测户，帮助增加脱贫户、监测户务工收入。
（五）合作社为农民提供辣椒种植技术服务，与农民签订种植订单，约定最底收购价，保障农民就近种植就近销售，获得稳定的收入。建立紧密利益联接。出列贫困嘎查村1个；受益人口853人、受益脱贫和监测人口53人。</t>
  </si>
  <si>
    <t>截至目前项目已办理用地及环评手续，落实原料面积2000亩，已购置大型色选质选机一套，正在进行项目土地平整。</t>
  </si>
  <si>
    <t>三道桥政府申请旗乡村振兴局自治区衔接乡村振兴衔接资金500万元，用于厂房、设备、库房等设施建设，每年向村集体带来固定资产收益为6%，所形成的固定资产为顺利村集体资产。
（一）党支部领办，吸收农民（包括脱贫户、监测户）入股，参与经营并根据合作社收益获得分红，增加收入。
（二）将衔接资金收益70%用于给有种植意愿且有能力的脱贫户、监测户购买种苗农资，鼓励有劳动能力或有管理能力的脱贫户、监测户自主种植，同时将在技术指导和产品销售上给予倾斜帮助以激发脱贫户、监测户自身发展动力。
（三）将衔接资金收益30%用于开发公益性岗位，分配给有劳动能力的脱贫户、监测户。公益性岗位包括:参与村内小型公共服务设施、基础设施维护及护林员、护路员、保洁员等公益性劳动，获取公益性岗位报酬。
（四）合作社和一般农户在使用人工时，优先考虑有种植能力的脱贫户、监测户，帮助增加脱贫户、监测户务工收入。
（五）合作社为农民提供辣椒种植技术服务，与农民签订种植订单，约定最底收购价，保障农民就近种植就近销售，获得稳定的收入。建立紧密利益联接。</t>
  </si>
  <si>
    <t>种植业</t>
  </si>
  <si>
    <t>设施农业产业园二期建设项目</t>
  </si>
  <si>
    <t>二道桥镇庆丰村</t>
  </si>
  <si>
    <t>新建钢架大棚</t>
  </si>
  <si>
    <t>2023年3月1日-2023年12月1日</t>
  </si>
  <si>
    <t>通过项目的实施，不仅可以带动当地现代设施农业产业化发展，对发展优质，高效的实施农业产业，也将起到良好的导向作用，而且还把种植技术推广到入园成员及周边农户，提高农业科技进步贡献率，具有带头示范的作用。</t>
  </si>
  <si>
    <t>结合原有的大棚升级改造，带动周边农户新建大棚，最终使智能温控设施农业乡村振兴产业园具有一定规模，吸纳本村和周边人口入园创业，就业，带动所以农户稳定增收的特色产业乡村振兴产业园区。非贫困嘎查村1个；受益人口652人、受益脱贫和监测人口31人。</t>
  </si>
  <si>
    <t>结合原有的大棚升级改造，带动周边农户新建大棚，最终使智能温控设施农业乡村振兴产业园具有一定规模，吸纳本村和周边人口入园创业，就业，带动所以农户稳定增收的特色产业乡村振兴产业园区。</t>
  </si>
  <si>
    <t>肉牛养殖项目</t>
  </si>
  <si>
    <t>蒙海镇永明村</t>
  </si>
  <si>
    <t>购买肉牛</t>
  </si>
  <si>
    <t>项目实行 “企业+农户”的模式，公司为农户提供肉牛犊，农户养成成年牛后公司回后，公司负责经营销售，衔接资金投入形成的固定资产按投入资金的6%进行上交收益，不承担风险。收益资金经政府批准后进行分配，一是50%用于全旗脱贫村小型基础设施建设和环境卫生整治；二是10%用于持续巩固脱贫攻坚成果，增加无劳动能力脱贫户的帮扶；三是40%用于持续发展壮大村集体经济，推动产业发展。</t>
  </si>
  <si>
    <t>入股分红增收：积极引导村民通过资金、饲草料种植等入股参与项目建设，企业在盈利的情况下，盈利部分按照村民入股资金所占比例进行分红。在不盈利的情况下，合作社按照银行同期利率给予入股村民保底收益。
就业务工增收：项目建设期间，需要的务工人员与项目建成后，需要的长期务工人员优先雇用有劳动能力的脱贫户就业。非贫困嘎查村1个；受益人口431人、受益脱贫和监测人口23人。</t>
  </si>
  <si>
    <t>牛舍地基已打好，框架已完成，正在做顶棚</t>
  </si>
  <si>
    <t>入股分红增收：积极引导村民通过资金、饲草料种植等入股参与项目建设，企业在盈利的情况下，盈利部分按照村民入股资金所占比例进行分红。在不盈利的情况下，合作社按照银行同期利率给予入股村民保底收益。
就业务工增收：项目建设期间，需要的务工人员与项目建成后，需要的长期务工人员优先雇用有劳动能力的脱贫户就业。</t>
  </si>
  <si>
    <t>花菇产业园建设项目</t>
  </si>
  <si>
    <t>红太阳村</t>
  </si>
  <si>
    <t>新建花菇钢架大棚6栋</t>
  </si>
  <si>
    <t>2023年3月20日-2023年4月30日</t>
  </si>
  <si>
    <t>项目建成后打造高端绿色农副产品输出基地，从花菇种植大棚6栋入手，大力开发高回报经济作物资源，利用“天赋河套”区域公用品牌价值影响力，实现市场销售优质优价，示范带动周边农牧民参与高回报经济作物种植结构，增加农牧民收入</t>
  </si>
  <si>
    <t>村集体收益用于改善全村脱贫户的生产生活条件，建设村庄道路、桥涵口闸、村民文化活动场所公益事业，引导村民调整产业结构，富民强村。非贫困嘎查村1个；受益人口739人、受益脱贫和监测人口35人。</t>
  </si>
  <si>
    <t>建设已完成</t>
  </si>
  <si>
    <t>村集体收益用于改善全村脱贫户的生产生活条件，建设村庄道路、桥涵口闸、村民文化活动场所公益事业，引导村民调整产业结构，富民强村。</t>
  </si>
  <si>
    <t>沙湾村</t>
  </si>
  <si>
    <t>项目建成后打造高端绿色农副产品输出基地，从花菇种植大棚6栋入手，大力开发高回报经济作物资源，利用“天赋河套”区域公用品牌价值影响力，实现市场销售优质优价，示范带动周边农牧民参与高回报经济作物种植结构，增加农牧民收入.</t>
  </si>
  <si>
    <t>村集体收益用于改善全村脱贫户的生产生活条件，建设村庄道路、桥涵口闸、村民文化活动场所公益事业，引导村民调整产业结构，富民强村。非贫困嘎查村1个；受益人口398人、受益脱贫和监测人口16人。</t>
  </si>
  <si>
    <t>帐房村</t>
  </si>
  <si>
    <t>村集体收益用于改善全村脱贫户的生产生活条件，建设村庄道路、桥涵口闸、村民文化活动场所公益事业，引导村民调整产业结构，富民强村。非贫困嘎查村1个；受益人口891人、受益脱贫和监测人口19人。</t>
  </si>
  <si>
    <t>智能大棚二期建设项目</t>
  </si>
  <si>
    <t>春光村</t>
  </si>
  <si>
    <t>2023年1月20日-2023年12月30日</t>
  </si>
  <si>
    <t>大力开发高回报经济作物资源，利用“天赋河套”区域公用品牌价值影响力，实现市场销售优质优价，示范带动周边农牧民参与高回报经济作物种植结构，增加农牧民收入，增加就业机会，对当地农村经济的发展起到积极的拉动作用。</t>
  </si>
  <si>
    <t>采取“入股分红增收+参与管理增收+就业务工增收+租赁大棚增收”四种增收共富模式，积极引导村民参与项目建设，实现共同富裕。非贫困嘎查村1个；受益人口572人、受益脱贫和监测人口23人。</t>
  </si>
  <si>
    <t>采取“入股分红增收+参与管理增收+就业务工增收+租赁大棚增收”四种增收共富模式，积极引导村民参与项目建设，实现共同富裕。</t>
  </si>
  <si>
    <t>农副产品深加工项目</t>
  </si>
  <si>
    <t>中南渠村</t>
  </si>
  <si>
    <t>购买筛选机</t>
  </si>
  <si>
    <t>带动周边农牧民参与高回报经济作物种植结构，增加农牧民收入，增加就业机会</t>
  </si>
  <si>
    <t>资产收益分红，每年按年利率4.5%上交资产收益。优先为有劳动能力或者有管理能力的脱贫户提供劳动就业岗位，激发脱贫户自身发展能力。发展特色产业，延长农业产业链，推广新型养殖加工产业。非贫困嘎查村1个；受益人口1119人、受益脱贫和监测人口5人。</t>
  </si>
  <si>
    <t>附件3</t>
  </si>
  <si>
    <t>2023年衔接资金（巩固成果任务）项目进展台账汇总表</t>
  </si>
  <si>
    <t>统计时间：2023年  月  日</t>
  </si>
  <si>
    <t>填报人：</t>
  </si>
  <si>
    <t>审核人：</t>
  </si>
  <si>
    <t>地区</t>
  </si>
  <si>
    <t>项目数量</t>
  </si>
  <si>
    <t>已开工</t>
  </si>
  <si>
    <t>开工率</t>
  </si>
  <si>
    <t>完工率</t>
  </si>
  <si>
    <t>项目进度（%）</t>
  </si>
  <si>
    <t>衔接资金（万元）</t>
  </si>
  <si>
    <t>衔接资金已安排到项目资金数（万元）</t>
  </si>
  <si>
    <t>衔接资金已支出资金数（万元）</t>
  </si>
  <si>
    <t>支出率</t>
  </si>
  <si>
    <t>巴彦淖尔市</t>
  </si>
  <si>
    <t>临河区</t>
  </si>
  <si>
    <t>乌拉特中旗</t>
  </si>
  <si>
    <t>乌拉特后旗</t>
  </si>
  <si>
    <t>个别项目资金汇入国有公司专项账户，国有公司根据工程进度向施工单位进行资金拨付</t>
  </si>
</sst>
</file>

<file path=xl/styles.xml><?xml version="1.0" encoding="utf-8"?>
<styleSheet xmlns="http://schemas.openxmlformats.org/spreadsheetml/2006/main" xmlns:xr9="http://schemas.microsoft.com/office/spreadsheetml/2016/revision9">
  <numFmts count="9">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_);[Red]\(0\)"/>
    <numFmt numFmtId="177" formatCode="0.00_);[Red]\(0.00\)"/>
    <numFmt numFmtId="178" formatCode="0_ "/>
    <numFmt numFmtId="179" formatCode="yyyy&quot;年&quot;m&quot;月&quot;d&quot;日&quot;;@"/>
    <numFmt numFmtId="180" formatCode="0.0%"/>
  </numFmts>
  <fonts count="38">
    <font>
      <sz val="11"/>
      <color theme="1"/>
      <name val="宋体"/>
      <charset val="134"/>
      <scheme val="minor"/>
    </font>
    <font>
      <sz val="11"/>
      <name val="宋体"/>
      <charset val="134"/>
      <scheme val="minor"/>
    </font>
    <font>
      <sz val="22"/>
      <name val="方正小标宋简体"/>
      <charset val="134"/>
    </font>
    <font>
      <sz val="11"/>
      <name val="仿宋_GB2312"/>
      <charset val="134"/>
    </font>
    <font>
      <b/>
      <sz val="11"/>
      <name val="仿宋_GB2312"/>
      <charset val="134"/>
    </font>
    <font>
      <b/>
      <sz val="11"/>
      <name val="汉仪细圆B5"/>
      <charset val="134"/>
    </font>
    <font>
      <sz val="11"/>
      <name val="汉仪中秀体简"/>
      <charset val="134"/>
    </font>
    <font>
      <sz val="8"/>
      <color indexed="8"/>
      <name val="宋体"/>
      <charset val="134"/>
    </font>
    <font>
      <sz val="12"/>
      <name val="仿宋_GB2312"/>
      <charset val="134"/>
    </font>
    <font>
      <sz val="16"/>
      <name val="方正小标宋简体"/>
      <charset val="134"/>
    </font>
    <font>
      <sz val="12"/>
      <name val="黑体"/>
      <charset val="134"/>
    </font>
    <font>
      <sz val="9"/>
      <color rgb="FF000000"/>
      <name val="宋体"/>
      <charset val="134"/>
    </font>
    <font>
      <sz val="9"/>
      <name val="宋体"/>
      <charset val="134"/>
    </font>
    <font>
      <sz val="9"/>
      <color indexed="8"/>
      <name val="宋体"/>
      <charset val="134"/>
    </font>
    <font>
      <sz val="9"/>
      <color theme="1"/>
      <name val="宋体"/>
      <charset val="134"/>
    </font>
    <font>
      <b/>
      <sz val="9"/>
      <name val="宋体"/>
      <charset val="134"/>
    </font>
    <font>
      <b/>
      <sz val="9"/>
      <color rgb="FF000000"/>
      <name val="宋体"/>
      <charset val="134"/>
    </font>
    <font>
      <sz val="9"/>
      <color rgb="FFFF0000"/>
      <name val="宋体"/>
      <charset val="134"/>
    </font>
    <font>
      <u/>
      <sz val="11"/>
      <color rgb="FF0000FF"/>
      <name val="宋体"/>
      <charset val="134"/>
      <scheme val="minor"/>
    </font>
    <font>
      <u/>
      <sz val="11"/>
      <color rgb="FF800080"/>
      <name val="宋体"/>
      <charset val="134"/>
      <scheme val="minor"/>
    </font>
    <font>
      <sz val="11"/>
      <color rgb="FFFF0000"/>
      <name val="宋体"/>
      <charset val="134"/>
      <scheme val="minor"/>
    </font>
    <font>
      <b/>
      <sz val="18"/>
      <color theme="3"/>
      <name val="宋体"/>
      <charset val="134"/>
      <scheme val="minor"/>
    </font>
    <font>
      <i/>
      <sz val="11"/>
      <color rgb="FF7F7F7F"/>
      <name val="宋体"/>
      <charset val="134"/>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134"/>
      <scheme val="minor"/>
    </font>
    <font>
      <b/>
      <sz val="11"/>
      <color rgb="FF3F3F3F"/>
      <name val="宋体"/>
      <charset val="134"/>
      <scheme val="minor"/>
    </font>
    <font>
      <b/>
      <sz val="11"/>
      <color rgb="FFFA7D00"/>
      <name val="宋体"/>
      <charset val="134"/>
      <scheme val="minor"/>
    </font>
    <font>
      <b/>
      <sz val="11"/>
      <color rgb="FFFFFFFF"/>
      <name val="宋体"/>
      <charset val="134"/>
      <scheme val="minor"/>
    </font>
    <font>
      <sz val="11"/>
      <color rgb="FFFA7D00"/>
      <name val="宋体"/>
      <charset val="134"/>
      <scheme val="minor"/>
    </font>
    <font>
      <b/>
      <sz val="11"/>
      <color theme="1"/>
      <name val="宋体"/>
      <charset val="134"/>
      <scheme val="minor"/>
    </font>
    <font>
      <sz val="11"/>
      <color rgb="FF006100"/>
      <name val="宋体"/>
      <charset val="134"/>
      <scheme val="minor"/>
    </font>
    <font>
      <sz val="11"/>
      <color rgb="FF9C0006"/>
      <name val="宋体"/>
      <charset val="134"/>
      <scheme val="minor"/>
    </font>
    <font>
      <sz val="11"/>
      <color rgb="FF9C6500"/>
      <name val="宋体"/>
      <charset val="134"/>
      <scheme val="minor"/>
    </font>
    <font>
      <sz val="11"/>
      <color theme="0"/>
      <name val="宋体"/>
      <charset val="134"/>
      <scheme val="minor"/>
    </font>
    <font>
      <sz val="11"/>
      <color indexed="8"/>
      <name val="宋体"/>
      <charset val="134"/>
    </font>
    <font>
      <sz val="12"/>
      <name val="宋体"/>
      <charset val="134"/>
    </font>
  </fonts>
  <fills count="38">
    <fill>
      <patternFill patternType="none"/>
    </fill>
    <fill>
      <patternFill patternType="gray125"/>
    </fill>
    <fill>
      <patternFill patternType="solid">
        <fgColor rgb="FFFFFF00"/>
        <bgColor indexed="64"/>
      </patternFill>
    </fill>
    <fill>
      <patternFill patternType="solid">
        <fgColor theme="7"/>
        <bgColor indexed="64"/>
      </patternFill>
    </fill>
    <fill>
      <patternFill patternType="solid">
        <fgColor theme="4" tint="0.8"/>
        <bgColor indexed="64"/>
      </patternFill>
    </fill>
    <fill>
      <patternFill patternType="solid">
        <fgColor theme="9" tint="0.8"/>
        <bgColor indexed="64"/>
      </patternFill>
    </fill>
    <fill>
      <patternFill patternType="solid">
        <fgColor theme="7" tint="0.8"/>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
      <patternFill patternType="solid">
        <fgColor indexed="65"/>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2">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0" fillId="7" borderId="7" applyNumberFormat="0" applyFont="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8" applyNumberFormat="0" applyFill="0" applyAlignment="0" applyProtection="0">
      <alignment vertical="center"/>
    </xf>
    <xf numFmtId="0" fontId="24" fillId="0" borderId="8" applyNumberFormat="0" applyFill="0" applyAlignment="0" applyProtection="0">
      <alignment vertical="center"/>
    </xf>
    <xf numFmtId="0" fontId="25" fillId="0" borderId="9" applyNumberFormat="0" applyFill="0" applyAlignment="0" applyProtection="0">
      <alignment vertical="center"/>
    </xf>
    <xf numFmtId="0" fontId="25" fillId="0" borderId="0" applyNumberFormat="0" applyFill="0" applyBorder="0" applyAlignment="0" applyProtection="0">
      <alignment vertical="center"/>
    </xf>
    <xf numFmtId="0" fontId="26" fillId="8" borderId="10" applyNumberFormat="0" applyAlignment="0" applyProtection="0">
      <alignment vertical="center"/>
    </xf>
    <xf numFmtId="0" fontId="27" fillId="9" borderId="11" applyNumberFormat="0" applyAlignment="0" applyProtection="0">
      <alignment vertical="center"/>
    </xf>
    <xf numFmtId="0" fontId="28" fillId="9" borderId="10" applyNumberFormat="0" applyAlignment="0" applyProtection="0">
      <alignment vertical="center"/>
    </xf>
    <xf numFmtId="0" fontId="29" fillId="10" borderId="12" applyNumberFormat="0" applyAlignment="0" applyProtection="0">
      <alignment vertical="center"/>
    </xf>
    <xf numFmtId="0" fontId="30" fillId="0" borderId="13" applyNumberFormat="0" applyFill="0" applyAlignment="0" applyProtection="0">
      <alignment vertical="center"/>
    </xf>
    <xf numFmtId="0" fontId="31" fillId="0" borderId="14" applyNumberFormat="0" applyFill="0" applyAlignment="0" applyProtection="0">
      <alignment vertical="center"/>
    </xf>
    <xf numFmtId="0" fontId="32" fillId="11" borderId="0" applyNumberFormat="0" applyBorder="0" applyAlignment="0" applyProtection="0">
      <alignment vertical="center"/>
    </xf>
    <xf numFmtId="0" fontId="33" fillId="12" borderId="0" applyNumberFormat="0" applyBorder="0" applyAlignment="0" applyProtection="0">
      <alignment vertical="center"/>
    </xf>
    <xf numFmtId="0" fontId="34" fillId="13" borderId="0" applyNumberFormat="0" applyBorder="0" applyAlignment="0" applyProtection="0">
      <alignment vertical="center"/>
    </xf>
    <xf numFmtId="0" fontId="35" fillId="14" borderId="0" applyNumberFormat="0" applyBorder="0" applyAlignment="0" applyProtection="0">
      <alignment vertical="center"/>
    </xf>
    <xf numFmtId="0" fontId="0" fillId="15" borderId="0" applyNumberFormat="0" applyBorder="0" applyAlignment="0" applyProtection="0">
      <alignment vertical="center"/>
    </xf>
    <xf numFmtId="0" fontId="0" fillId="16" borderId="0" applyNumberFormat="0" applyBorder="0" applyAlignment="0" applyProtection="0">
      <alignment vertical="center"/>
    </xf>
    <xf numFmtId="0" fontId="35" fillId="17" borderId="0" applyNumberFormat="0" applyBorder="0" applyAlignment="0" applyProtection="0">
      <alignment vertical="center"/>
    </xf>
    <xf numFmtId="0" fontId="35" fillId="18" borderId="0" applyNumberFormat="0" applyBorder="0" applyAlignment="0" applyProtection="0">
      <alignment vertical="center"/>
    </xf>
    <xf numFmtId="0" fontId="0" fillId="19" borderId="0" applyNumberFormat="0" applyBorder="0" applyAlignment="0" applyProtection="0">
      <alignment vertical="center"/>
    </xf>
    <xf numFmtId="0" fontId="0" fillId="20" borderId="0" applyNumberFormat="0" applyBorder="0" applyAlignment="0" applyProtection="0">
      <alignment vertical="center"/>
    </xf>
    <xf numFmtId="0" fontId="35" fillId="21" borderId="0" applyNumberFormat="0" applyBorder="0" applyAlignment="0" applyProtection="0">
      <alignment vertical="center"/>
    </xf>
    <xf numFmtId="0" fontId="35" fillId="22" borderId="0" applyNumberFormat="0" applyBorder="0" applyAlignment="0" applyProtection="0">
      <alignment vertical="center"/>
    </xf>
    <xf numFmtId="0" fontId="0" fillId="23" borderId="0" applyNumberFormat="0" applyBorder="0" applyAlignment="0" applyProtection="0">
      <alignment vertical="center"/>
    </xf>
    <xf numFmtId="0" fontId="0" fillId="24" borderId="0" applyNumberFormat="0" applyBorder="0" applyAlignment="0" applyProtection="0">
      <alignment vertical="center"/>
    </xf>
    <xf numFmtId="0" fontId="35" fillId="25" borderId="0" applyNumberFormat="0" applyBorder="0" applyAlignment="0" applyProtection="0">
      <alignment vertical="center"/>
    </xf>
    <xf numFmtId="0" fontId="35" fillId="3" borderId="0" applyNumberFormat="0" applyBorder="0" applyAlignment="0" applyProtection="0">
      <alignment vertical="center"/>
    </xf>
    <xf numFmtId="0" fontId="0" fillId="26" borderId="0" applyNumberFormat="0" applyBorder="0" applyAlignment="0" applyProtection="0">
      <alignment vertical="center"/>
    </xf>
    <xf numFmtId="0" fontId="0" fillId="27" borderId="0" applyNumberFormat="0" applyBorder="0" applyAlignment="0" applyProtection="0">
      <alignment vertical="center"/>
    </xf>
    <xf numFmtId="0" fontId="35" fillId="28" borderId="0" applyNumberFormat="0" applyBorder="0" applyAlignment="0" applyProtection="0">
      <alignment vertical="center"/>
    </xf>
    <xf numFmtId="0" fontId="35" fillId="29" borderId="0" applyNumberFormat="0" applyBorder="0" applyAlignment="0" applyProtection="0">
      <alignment vertical="center"/>
    </xf>
    <xf numFmtId="0" fontId="0" fillId="30" borderId="0" applyNumberFormat="0" applyBorder="0" applyAlignment="0" applyProtection="0">
      <alignment vertical="center"/>
    </xf>
    <xf numFmtId="0" fontId="0" fillId="31" borderId="0" applyNumberFormat="0" applyBorder="0" applyAlignment="0" applyProtection="0">
      <alignment vertical="center"/>
    </xf>
    <xf numFmtId="0" fontId="35" fillId="32" borderId="0" applyNumberFormat="0" applyBorder="0" applyAlignment="0" applyProtection="0">
      <alignment vertical="center"/>
    </xf>
    <xf numFmtId="0" fontId="35" fillId="33" borderId="0" applyNumberFormat="0" applyBorder="0" applyAlignment="0" applyProtection="0">
      <alignment vertical="center"/>
    </xf>
    <xf numFmtId="0" fontId="0" fillId="34" borderId="0" applyNumberFormat="0" applyBorder="0" applyAlignment="0" applyProtection="0">
      <alignment vertical="center"/>
    </xf>
    <xf numFmtId="0" fontId="0" fillId="35" borderId="0" applyNumberFormat="0" applyBorder="0" applyAlignment="0" applyProtection="0">
      <alignment vertical="center"/>
    </xf>
    <xf numFmtId="0" fontId="35" fillId="36" borderId="0" applyNumberFormat="0" applyBorder="0" applyAlignment="0" applyProtection="0">
      <alignment vertical="center"/>
    </xf>
    <xf numFmtId="0" fontId="36" fillId="37" borderId="0" applyNumberFormat="0" applyBorder="0" applyProtection="0">
      <alignment vertical="center"/>
    </xf>
    <xf numFmtId="0" fontId="0" fillId="0" borderId="0">
      <alignment vertical="center"/>
    </xf>
    <xf numFmtId="0" fontId="0" fillId="0" borderId="0">
      <alignment vertical="center"/>
    </xf>
  </cellStyleXfs>
  <cellXfs count="82">
    <xf numFmtId="0" fontId="0" fillId="0" borderId="0" xfId="0">
      <alignment vertical="center"/>
    </xf>
    <xf numFmtId="0" fontId="1" fillId="0" borderId="0" xfId="0" applyFont="1" applyFill="1" applyAlignment="1">
      <alignment vertical="center"/>
    </xf>
    <xf numFmtId="0" fontId="2" fillId="0" borderId="0" xfId="0" applyFont="1" applyFill="1" applyAlignment="1">
      <alignment horizontal="center" vertical="center"/>
    </xf>
    <xf numFmtId="0" fontId="3" fillId="0" borderId="0" xfId="0" applyFont="1" applyFill="1" applyAlignment="1">
      <alignment horizontal="left" vertical="center"/>
    </xf>
    <xf numFmtId="0" fontId="3" fillId="0" borderId="0" xfId="0" applyFont="1" applyFill="1" applyBorder="1" applyAlignment="1">
      <alignment vertical="center"/>
    </xf>
    <xf numFmtId="0" fontId="3" fillId="0"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10" fontId="4" fillId="0" borderId="1" xfId="0" applyNumberFormat="1" applyFont="1" applyFill="1" applyBorder="1" applyAlignment="1">
      <alignment horizontal="center" vertical="center" wrapText="1"/>
    </xf>
    <xf numFmtId="10" fontId="4" fillId="2"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10" fontId="3" fillId="2" borderId="1" xfId="0" applyNumberFormat="1" applyFont="1" applyFill="1" applyBorder="1" applyAlignment="1">
      <alignment horizontal="center" vertical="center" wrapText="1"/>
    </xf>
    <xf numFmtId="176" fontId="3" fillId="0"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0" fontId="0" fillId="0" borderId="1" xfId="0" applyBorder="1">
      <alignment vertical="center"/>
    </xf>
    <xf numFmtId="177" fontId="3" fillId="0" borderId="1" xfId="0" applyNumberFormat="1" applyFont="1" applyFill="1" applyBorder="1" applyAlignment="1">
      <alignment horizontal="center" vertical="center" wrapText="1"/>
    </xf>
    <xf numFmtId="0" fontId="7" fillId="0" borderId="1" xfId="0" applyFont="1" applyFill="1" applyBorder="1" applyAlignment="1">
      <alignment vertical="center" wrapText="1"/>
    </xf>
    <xf numFmtId="0" fontId="8" fillId="0" borderId="0" xfId="0" applyFont="1" applyFill="1" applyAlignment="1">
      <alignment horizontal="center" vertical="center" wrapText="1"/>
    </xf>
    <xf numFmtId="0" fontId="8" fillId="0" borderId="0" xfId="0" applyFont="1" applyAlignment="1">
      <alignment horizontal="center" vertical="center" wrapText="1"/>
    </xf>
    <xf numFmtId="178" fontId="8" fillId="0" borderId="0" xfId="0" applyNumberFormat="1" applyFont="1" applyAlignment="1">
      <alignment horizontal="center" vertical="center" wrapText="1"/>
    </xf>
    <xf numFmtId="0" fontId="9" fillId="0" borderId="0" xfId="0" applyFont="1" applyAlignment="1">
      <alignment horizontal="center" vertical="center" wrapText="1"/>
    </xf>
    <xf numFmtId="178" fontId="9" fillId="0" borderId="0" xfId="0" applyNumberFormat="1" applyFont="1" applyAlignment="1">
      <alignment horizontal="center" vertical="center" wrapText="1"/>
    </xf>
    <xf numFmtId="0" fontId="10" fillId="0" borderId="2" xfId="0" applyFont="1" applyBorder="1" applyAlignment="1">
      <alignment horizontal="center" vertical="center" wrapText="1"/>
    </xf>
    <xf numFmtId="178" fontId="10" fillId="0" borderId="2" xfId="0" applyNumberFormat="1" applyFont="1" applyBorder="1" applyAlignment="1">
      <alignment horizontal="center" vertical="center" wrapText="1"/>
    </xf>
    <xf numFmtId="178" fontId="10" fillId="0" borderId="3" xfId="0" applyNumberFormat="1" applyFont="1" applyBorder="1" applyAlignment="1">
      <alignment horizontal="center" vertical="center" wrapText="1"/>
    </xf>
    <xf numFmtId="0" fontId="10" fillId="0" borderId="4" xfId="0" applyFont="1" applyBorder="1" applyAlignment="1">
      <alignment horizontal="center" vertical="center" wrapText="1"/>
    </xf>
    <xf numFmtId="178" fontId="10" fillId="0" borderId="4" xfId="0" applyNumberFormat="1" applyFont="1" applyBorder="1" applyAlignment="1">
      <alignment horizontal="center" vertical="center" wrapText="1"/>
    </xf>
    <xf numFmtId="178" fontId="10" fillId="0" borderId="1" xfId="0" applyNumberFormat="1" applyFont="1" applyBorder="1" applyAlignment="1">
      <alignment horizontal="center" vertical="center" wrapText="1"/>
    </xf>
    <xf numFmtId="0" fontId="8" fillId="0" borderId="3"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8" fillId="0" borderId="6" xfId="0" applyFont="1" applyFill="1" applyBorder="1" applyAlignment="1">
      <alignment horizontal="center" vertical="center" wrapText="1"/>
    </xf>
    <xf numFmtId="178" fontId="8" fillId="0" borderId="1" xfId="0" applyNumberFormat="1" applyFont="1" applyFill="1" applyBorder="1" applyAlignment="1">
      <alignment horizontal="center" vertical="center" wrapText="1"/>
    </xf>
    <xf numFmtId="0" fontId="8" fillId="3" borderId="3" xfId="0" applyFont="1" applyFill="1" applyBorder="1" applyAlignment="1">
      <alignment horizontal="center" vertical="center" wrapText="1"/>
    </xf>
    <xf numFmtId="0" fontId="8" fillId="3" borderId="5" xfId="0" applyFont="1" applyFill="1" applyBorder="1" applyAlignment="1">
      <alignment horizontal="center" vertical="center" wrapText="1"/>
    </xf>
    <xf numFmtId="0" fontId="8" fillId="3" borderId="6" xfId="0" applyFont="1" applyFill="1" applyBorder="1" applyAlignment="1">
      <alignment horizontal="center" vertical="center" wrapText="1"/>
    </xf>
    <xf numFmtId="178" fontId="8" fillId="3" borderId="1" xfId="0" applyNumberFormat="1" applyFont="1" applyFill="1" applyBorder="1" applyAlignment="1">
      <alignment horizontal="center" vertical="center" wrapText="1"/>
    </xf>
    <xf numFmtId="0" fontId="8" fillId="4" borderId="3"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6" xfId="0" applyFont="1" applyFill="1" applyBorder="1" applyAlignment="1">
      <alignment horizontal="center" vertical="center" wrapText="1"/>
    </xf>
    <xf numFmtId="178" fontId="8" fillId="4" borderId="1" xfId="0" applyNumberFormat="1" applyFont="1" applyFill="1" applyBorder="1" applyAlignment="1">
      <alignment horizontal="center" vertical="center" wrapText="1"/>
    </xf>
    <xf numFmtId="0" fontId="8" fillId="2" borderId="1" xfId="0" applyFont="1" applyFill="1" applyBorder="1" applyAlignment="1">
      <alignment horizontal="center" vertical="center" wrapText="1"/>
    </xf>
    <xf numFmtId="178" fontId="8" fillId="2" borderId="1" xfId="0" applyNumberFormat="1" applyFont="1" applyFill="1" applyBorder="1" applyAlignment="1">
      <alignment horizontal="center" vertical="center" wrapText="1"/>
    </xf>
    <xf numFmtId="0" fontId="8" fillId="5" borderId="1" xfId="0" applyFont="1" applyFill="1" applyBorder="1" applyAlignment="1">
      <alignment horizontal="center" vertical="center" wrapText="1"/>
    </xf>
    <xf numFmtId="178" fontId="8" fillId="5" borderId="1" xfId="0" applyNumberFormat="1" applyFont="1" applyFill="1" applyBorder="1" applyAlignment="1">
      <alignment horizontal="center" vertical="center" wrapText="1"/>
    </xf>
    <xf numFmtId="0" fontId="11" fillId="0" borderId="4"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8" fillId="0" borderId="1" xfId="0" applyFont="1" applyBorder="1" applyAlignment="1">
      <alignment horizontal="center" vertical="center" wrapText="1"/>
    </xf>
    <xf numFmtId="0" fontId="8" fillId="6" borderId="1" xfId="0" applyFont="1" applyFill="1" applyBorder="1" applyAlignment="1">
      <alignment horizontal="center" vertical="center" wrapText="1"/>
    </xf>
    <xf numFmtId="178" fontId="8" fillId="6" borderId="1" xfId="0" applyNumberFormat="1" applyFont="1" applyFill="1" applyBorder="1" applyAlignment="1">
      <alignment horizontal="center" vertical="center" wrapText="1"/>
    </xf>
    <xf numFmtId="178" fontId="8" fillId="0" borderId="1" xfId="0" applyNumberFormat="1" applyFont="1" applyBorder="1" applyAlignment="1">
      <alignment horizontal="center" vertical="center" wrapText="1"/>
    </xf>
    <xf numFmtId="0" fontId="8" fillId="0" borderId="1" xfId="0" applyFont="1" applyFill="1" applyBorder="1" applyAlignment="1">
      <alignment horizontal="center" vertical="center" wrapText="1"/>
    </xf>
    <xf numFmtId="178" fontId="10" fillId="0" borderId="5" xfId="0" applyNumberFormat="1" applyFont="1" applyBorder="1" applyAlignment="1">
      <alignment horizontal="center" vertical="center" wrapText="1"/>
    </xf>
    <xf numFmtId="178" fontId="10" fillId="0" borderId="6" xfId="0" applyNumberFormat="1" applyFont="1" applyBorder="1" applyAlignment="1">
      <alignment horizontal="center" vertical="center" wrapText="1"/>
    </xf>
    <xf numFmtId="0" fontId="8" fillId="3"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179" fontId="8" fillId="2" borderId="1" xfId="0" applyNumberFormat="1" applyFont="1" applyFill="1" applyBorder="1" applyAlignment="1">
      <alignment horizontal="center" vertical="center" wrapText="1"/>
    </xf>
    <xf numFmtId="0" fontId="13" fillId="0" borderId="1" xfId="0" applyFont="1" applyFill="1" applyBorder="1" applyAlignment="1">
      <alignment horizontal="center" vertical="center" wrapText="1"/>
    </xf>
    <xf numFmtId="0" fontId="0" fillId="0" borderId="1" xfId="0" applyFill="1" applyBorder="1">
      <alignment vertical="center"/>
    </xf>
    <xf numFmtId="180" fontId="13" fillId="0" borderId="1" xfId="0" applyNumberFormat="1" applyFont="1" applyFill="1" applyBorder="1" applyAlignment="1">
      <alignment horizontal="center" vertical="center" wrapText="1"/>
    </xf>
    <xf numFmtId="0" fontId="13" fillId="6"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3" fillId="0" borderId="1" xfId="0" applyFont="1" applyFill="1" applyBorder="1" applyAlignment="1">
      <alignment vertical="center" wrapText="1"/>
    </xf>
    <xf numFmtId="0" fontId="13" fillId="2" borderId="1" xfId="0" applyFont="1" applyFill="1" applyBorder="1" applyAlignment="1">
      <alignment vertical="center" wrapText="1"/>
    </xf>
    <xf numFmtId="0" fontId="14" fillId="0" borderId="1" xfId="0" applyFont="1" applyFill="1" applyBorder="1" applyAlignment="1">
      <alignment vertical="center" wrapText="1"/>
    </xf>
    <xf numFmtId="9" fontId="14" fillId="0" borderId="1" xfId="0" applyNumberFormat="1" applyFont="1" applyFill="1" applyBorder="1" applyAlignment="1">
      <alignment vertical="center" wrapText="1"/>
    </xf>
    <xf numFmtId="0" fontId="13" fillId="6" borderId="1" xfId="0" applyFont="1" applyFill="1" applyBorder="1" applyAlignment="1">
      <alignment vertical="center" wrapText="1"/>
    </xf>
    <xf numFmtId="0" fontId="13" fillId="5" borderId="1" xfId="0" applyFont="1" applyFill="1" applyBorder="1" applyAlignment="1">
      <alignment vertical="center" wrapText="1"/>
    </xf>
    <xf numFmtId="0" fontId="14" fillId="5" borderId="1" xfId="0" applyFont="1" applyFill="1" applyBorder="1" applyAlignment="1">
      <alignment vertical="center" wrapText="1"/>
    </xf>
    <xf numFmtId="0" fontId="12" fillId="0" borderId="1" xfId="0" applyFont="1" applyFill="1" applyBorder="1" applyAlignment="1">
      <alignment horizontal="center" vertical="center"/>
    </xf>
    <xf numFmtId="0" fontId="12" fillId="0" borderId="1" xfId="0" applyFont="1" applyFill="1" applyBorder="1" applyAlignment="1">
      <alignment vertical="center" wrapText="1"/>
    </xf>
    <xf numFmtId="0" fontId="12" fillId="0" borderId="1" xfId="0" applyFont="1" applyFill="1" applyBorder="1" applyAlignment="1">
      <alignment horizontal="justify" vertical="center" wrapText="1"/>
    </xf>
    <xf numFmtId="0" fontId="11" fillId="0" borderId="1" xfId="0" applyFont="1" applyFill="1" applyBorder="1" applyAlignment="1">
      <alignment horizontal="justify" vertical="center" wrapText="1"/>
    </xf>
    <xf numFmtId="0" fontId="12" fillId="0" borderId="1" xfId="0" applyFont="1" applyFill="1" applyBorder="1" applyAlignment="1">
      <alignment horizontal="left" vertical="center" wrapText="1"/>
    </xf>
    <xf numFmtId="0" fontId="14" fillId="0" borderId="1" xfId="0" applyFont="1" applyFill="1" applyBorder="1" applyAlignment="1" applyProtection="1">
      <alignment horizontal="justify" vertical="center" wrapText="1"/>
    </xf>
    <xf numFmtId="0" fontId="13" fillId="0" borderId="1" xfId="0" applyFont="1" applyFill="1" applyBorder="1" applyAlignment="1">
      <alignment horizontal="left" vertical="center" wrapText="1"/>
    </xf>
    <xf numFmtId="0" fontId="15" fillId="0" borderId="1" xfId="0" applyFont="1" applyFill="1" applyBorder="1" applyAlignment="1">
      <alignment horizontal="left" vertical="center" wrapText="1"/>
    </xf>
    <xf numFmtId="0" fontId="16" fillId="0" borderId="1" xfId="0" applyFont="1" applyFill="1" applyBorder="1" applyAlignment="1">
      <alignment horizontal="left" vertical="center" wrapText="1" indent="2"/>
    </xf>
    <xf numFmtId="0" fontId="14" fillId="0" borderId="1" xfId="0" applyFont="1" applyFill="1" applyBorder="1" applyAlignment="1">
      <alignment horizontal="left" vertical="center" wrapText="1"/>
    </xf>
    <xf numFmtId="0" fontId="11" fillId="0" borderId="1" xfId="0" applyFont="1" applyFill="1" applyBorder="1" applyAlignment="1">
      <alignment horizontal="left" vertical="center" wrapText="1"/>
    </xf>
    <xf numFmtId="0" fontId="11" fillId="0" borderId="1" xfId="0" applyFont="1" applyFill="1" applyBorder="1" applyAlignment="1">
      <alignment horizontal="left" vertical="center" wrapText="1" indent="2"/>
    </xf>
    <xf numFmtId="0" fontId="17" fillId="0" borderId="1" xfId="0" applyFont="1" applyFill="1" applyBorder="1" applyAlignment="1">
      <alignment vertical="center" wrapText="1"/>
    </xf>
    <xf numFmtId="0" fontId="13" fillId="0" borderId="0" xfId="0" applyFont="1" applyFill="1" applyAlignment="1">
      <alignment horizontal="left" vertical="center" wrapText="1"/>
    </xf>
  </cellXfs>
  <cellStyles count="52">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40% - 强调文字颜色 4_（旗县填写）2022年项目资金预算需求清单_1" xfId="49"/>
    <cellStyle name="常规 2" xfId="50"/>
    <cellStyle name="常规 3" xfId="51"/>
  </cellStyles>
  <tableStyles count="0" defaultTableStyle="TableStyleMedium2" defaultPivotStyle="PivotStyleLight16"/>
  <colors>
    <mruColors>
      <color rgb="00DDEBF7"/>
      <color rgb="00000000"/>
      <color rgb="00FFC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AC69"/>
  <sheetViews>
    <sheetView tabSelected="1" zoomScale="115" zoomScaleNormal="115" workbookViewId="0">
      <pane ySplit="4" topLeftCell="A43" activePane="bottomLeft" state="frozen"/>
      <selection/>
      <selection pane="bottomLeft" activeCell="P56" sqref="P56"/>
    </sheetView>
  </sheetViews>
  <sheetFormatPr defaultColWidth="9" defaultRowHeight="25" customHeight="1"/>
  <cols>
    <col min="1" max="5" width="9" style="18"/>
    <col min="6" max="6" width="11.4083333333333" style="18" customWidth="1"/>
    <col min="7" max="8" width="14.1333333333333" style="19"/>
    <col min="9" max="11" width="11.6333333333333" style="19"/>
    <col min="12" max="12" width="10.3833333333333" style="19"/>
    <col min="13" max="15" width="9" style="18"/>
    <col min="16" max="16" width="27.3916666666667" style="18" customWidth="1"/>
    <col min="17" max="19" width="9" style="18"/>
    <col min="20" max="20" width="12.3916666666667" style="18" customWidth="1"/>
    <col min="21" max="21" width="9" style="18"/>
    <col min="22" max="22" width="13.1083333333333" style="18"/>
    <col min="23" max="23" width="9" style="18"/>
    <col min="24" max="24" width="9.375" style="18"/>
    <col min="25" max="25" width="15" style="18" customWidth="1"/>
    <col min="26" max="26" width="12.0666666666667" style="18" customWidth="1"/>
    <col min="27" max="16384" width="9" style="18"/>
  </cols>
  <sheetData>
    <row r="1" ht="33" customHeight="1" spans="1:17">
      <c r="A1" s="20" t="s">
        <v>0</v>
      </c>
      <c r="B1" s="20"/>
      <c r="C1" s="20"/>
      <c r="D1" s="20"/>
      <c r="E1" s="20"/>
      <c r="F1" s="20"/>
      <c r="G1" s="21"/>
      <c r="H1" s="21"/>
      <c r="I1" s="21"/>
      <c r="J1" s="21"/>
      <c r="K1" s="21"/>
      <c r="L1" s="21"/>
      <c r="M1" s="20"/>
      <c r="N1" s="20"/>
      <c r="O1" s="20"/>
      <c r="P1" s="20"/>
      <c r="Q1" s="20"/>
    </row>
    <row r="2" customHeight="1" spans="1:28">
      <c r="A2" s="22" t="s">
        <v>1</v>
      </c>
      <c r="B2" s="22" t="s">
        <v>2</v>
      </c>
      <c r="C2" s="22" t="s">
        <v>3</v>
      </c>
      <c r="D2" s="22" t="s">
        <v>4</v>
      </c>
      <c r="E2" s="22" t="s">
        <v>5</v>
      </c>
      <c r="F2" s="22" t="s">
        <v>6</v>
      </c>
      <c r="G2" s="23" t="s">
        <v>7</v>
      </c>
      <c r="H2" s="24" t="s">
        <v>8</v>
      </c>
      <c r="I2" s="51"/>
      <c r="J2" s="51"/>
      <c r="K2" s="51"/>
      <c r="L2" s="52"/>
      <c r="M2" s="22" t="s">
        <v>9</v>
      </c>
      <c r="N2" s="22" t="s">
        <v>10</v>
      </c>
      <c r="O2" s="22" t="s">
        <v>11</v>
      </c>
      <c r="P2" s="22" t="s">
        <v>12</v>
      </c>
      <c r="Q2" s="22" t="s">
        <v>13</v>
      </c>
      <c r="R2" s="22" t="s">
        <v>14</v>
      </c>
      <c r="S2" s="22" t="s">
        <v>15</v>
      </c>
      <c r="T2" s="22" t="s">
        <v>16</v>
      </c>
      <c r="U2" s="22" t="s">
        <v>17</v>
      </c>
      <c r="V2" s="22" t="s">
        <v>18</v>
      </c>
      <c r="W2" s="22" t="s">
        <v>19</v>
      </c>
      <c r="X2" s="22" t="s">
        <v>20</v>
      </c>
      <c r="Y2" s="22" t="s">
        <v>21</v>
      </c>
      <c r="Z2" s="22" t="s">
        <v>22</v>
      </c>
      <c r="AA2" s="22" t="s">
        <v>23</v>
      </c>
      <c r="AB2" s="22" t="s">
        <v>24</v>
      </c>
    </row>
    <row r="3" customHeight="1" spans="1:28">
      <c r="A3" s="25"/>
      <c r="B3" s="25"/>
      <c r="C3" s="25"/>
      <c r="D3" s="25"/>
      <c r="E3" s="25"/>
      <c r="F3" s="25"/>
      <c r="G3" s="26"/>
      <c r="H3" s="27" t="s">
        <v>25</v>
      </c>
      <c r="I3" s="27" t="s">
        <v>26</v>
      </c>
      <c r="J3" s="27" t="s">
        <v>27</v>
      </c>
      <c r="K3" s="27" t="s">
        <v>28</v>
      </c>
      <c r="L3" s="27" t="s">
        <v>29</v>
      </c>
      <c r="M3" s="25"/>
      <c r="N3" s="25"/>
      <c r="O3" s="25"/>
      <c r="P3" s="25"/>
      <c r="Q3" s="25"/>
      <c r="R3" s="25"/>
      <c r="S3" s="25"/>
      <c r="T3" s="25"/>
      <c r="U3" s="25"/>
      <c r="V3" s="25"/>
      <c r="W3" s="25"/>
      <c r="X3" s="25"/>
      <c r="Y3" s="25"/>
      <c r="Z3" s="25"/>
      <c r="AA3" s="25"/>
      <c r="AB3" s="25"/>
    </row>
    <row r="4" s="17" customFormat="1" customHeight="1" spans="1:28">
      <c r="A4" s="28" t="s">
        <v>30</v>
      </c>
      <c r="B4" s="29"/>
      <c r="C4" s="29"/>
      <c r="D4" s="29"/>
      <c r="E4" s="29"/>
      <c r="F4" s="30"/>
      <c r="G4" s="31" t="e">
        <f>#REF!+#REF!+#REF!+#REF!+#REF!+#REF!+#REF!+#REF!+#REF!+G5+#REF!+#REF!+#REF!+#REF!</f>
        <v>#REF!</v>
      </c>
      <c r="H4" s="31" t="e">
        <f>#REF!+#REF!+#REF!+#REF!+#REF!+#REF!+#REF!+#REF!+#REF!+H5+#REF!+#REF!+#REF!+#REF!</f>
        <v>#REF!</v>
      </c>
      <c r="I4" s="31" t="e">
        <f>#REF!+#REF!+#REF!+#REF!+#REF!+#REF!+#REF!+#REF!+#REF!+I5+#REF!+#REF!+#REF!+#REF!</f>
        <v>#REF!</v>
      </c>
      <c r="J4" s="31" t="e">
        <f>#REF!+#REF!+#REF!+#REF!+#REF!+#REF!+#REF!+#REF!+#REF!+J5+#REF!+#REF!+#REF!+#REF!</f>
        <v>#REF!</v>
      </c>
      <c r="K4" s="31" t="e">
        <f>#REF!+#REF!+#REF!+#REF!+#REF!+#REF!+#REF!+#REF!+#REF!+K5+#REF!+#REF!+#REF!+#REF!</f>
        <v>#REF!</v>
      </c>
      <c r="L4" s="31" t="e">
        <f>#REF!+#REF!+#REF!+#REF!+#REF!+#REF!+#REF!+#REF!+#REF!+L5+#REF!+#REF!+#REF!+#REF!</f>
        <v>#REF!</v>
      </c>
      <c r="M4" s="50"/>
      <c r="N4" s="50"/>
      <c r="O4" s="50"/>
      <c r="P4" s="50"/>
      <c r="Q4" s="50"/>
      <c r="R4" s="50"/>
      <c r="S4" s="50"/>
      <c r="T4" s="50"/>
      <c r="U4" s="50"/>
      <c r="V4" s="50"/>
      <c r="W4" s="50"/>
      <c r="X4" s="50"/>
      <c r="Y4" s="50"/>
      <c r="Z4" s="50"/>
      <c r="AA4" s="50"/>
      <c r="AB4" s="50"/>
    </row>
    <row r="5" customHeight="1" spans="1:28">
      <c r="A5" s="32" t="s">
        <v>31</v>
      </c>
      <c r="B5" s="33"/>
      <c r="C5" s="33"/>
      <c r="D5" s="33"/>
      <c r="E5" s="33"/>
      <c r="F5" s="34"/>
      <c r="G5" s="35">
        <f>G6+G9+G22+G29+G39+G43+G47</f>
        <v>34699</v>
      </c>
      <c r="H5" s="35">
        <f>H6+H9+H22+H29+H39+H43+H47</f>
        <v>29589</v>
      </c>
      <c r="I5" s="35"/>
      <c r="J5" s="35">
        <f>J6+J9+J22+J29+J39+J43+J47</f>
        <v>29366</v>
      </c>
      <c r="K5" s="35">
        <f>K6+K9+K22+K29+K39+K43+K47</f>
        <v>176</v>
      </c>
      <c r="L5" s="35">
        <f>L6+L9+L22+L29+L39+L43+L47</f>
        <v>47</v>
      </c>
      <c r="M5" s="53"/>
      <c r="N5" s="53"/>
      <c r="O5" s="53"/>
      <c r="P5" s="53"/>
      <c r="Q5" s="53"/>
      <c r="R5" s="46"/>
      <c r="S5" s="46"/>
      <c r="T5" s="46"/>
      <c r="U5" s="46">
        <f>U6+U9+U22+U29+U39+U43+U47</f>
        <v>30066</v>
      </c>
      <c r="V5" s="46">
        <f>V6+V9+V22+V29+V39+V43+V47</f>
        <v>21510.6773</v>
      </c>
      <c r="W5" s="46"/>
      <c r="X5" s="46"/>
      <c r="Y5" s="46"/>
      <c r="Z5" s="46">
        <f>Z6+Z9+Z22+Z29+Z39+Z43+Z47</f>
        <v>8555.3227</v>
      </c>
      <c r="AA5" s="46"/>
      <c r="AB5" s="46"/>
    </row>
    <row r="6" customHeight="1" spans="1:28">
      <c r="A6" s="36" t="s">
        <v>32</v>
      </c>
      <c r="B6" s="37"/>
      <c r="C6" s="37"/>
      <c r="D6" s="37"/>
      <c r="E6" s="37"/>
      <c r="F6" s="38"/>
      <c r="G6" s="39">
        <v>3398</v>
      </c>
      <c r="H6" s="39">
        <v>3398</v>
      </c>
      <c r="I6" s="39"/>
      <c r="J6" s="39">
        <v>3398</v>
      </c>
      <c r="K6" s="39"/>
      <c r="L6" s="39"/>
      <c r="M6" s="54"/>
      <c r="N6" s="54"/>
      <c r="O6" s="54"/>
      <c r="P6" s="54"/>
      <c r="Q6" s="54"/>
      <c r="R6" s="46"/>
      <c r="S6" s="46"/>
      <c r="T6" s="46"/>
      <c r="U6" s="46">
        <f>SUM(U7:U8)</f>
        <v>3398</v>
      </c>
      <c r="V6" s="46">
        <f>SUM(V7:V8)</f>
        <v>1921.673</v>
      </c>
      <c r="W6" s="46"/>
      <c r="X6" s="46"/>
      <c r="Y6" s="46"/>
      <c r="Z6" s="46">
        <f>SUM(Z7:Z8)</f>
        <v>1476.327</v>
      </c>
      <c r="AA6" s="46"/>
      <c r="AB6" s="46"/>
    </row>
    <row r="7" ht="35" customHeight="1" spans="1:28">
      <c r="A7" s="40">
        <v>1</v>
      </c>
      <c r="B7" s="40" t="s">
        <v>33</v>
      </c>
      <c r="C7" s="40" t="s">
        <v>34</v>
      </c>
      <c r="D7" s="40" t="s">
        <v>35</v>
      </c>
      <c r="E7" s="40" t="s">
        <v>36</v>
      </c>
      <c r="F7" s="40" t="s">
        <v>37</v>
      </c>
      <c r="G7" s="41">
        <v>2391</v>
      </c>
      <c r="H7" s="41">
        <v>2391</v>
      </c>
      <c r="I7" s="41"/>
      <c r="J7" s="41">
        <v>2391</v>
      </c>
      <c r="K7" s="41"/>
      <c r="L7" s="41"/>
      <c r="M7" s="40" t="s">
        <v>38</v>
      </c>
      <c r="N7" s="40" t="s">
        <v>39</v>
      </c>
      <c r="O7" s="40" t="s">
        <v>40</v>
      </c>
      <c r="P7" s="40" t="s">
        <v>41</v>
      </c>
      <c r="Q7" s="40" t="s">
        <v>42</v>
      </c>
      <c r="R7" s="56" t="s">
        <v>43</v>
      </c>
      <c r="S7" s="56" t="s">
        <v>44</v>
      </c>
      <c r="T7" s="56" t="s">
        <v>45</v>
      </c>
      <c r="U7" s="56">
        <v>2390.86</v>
      </c>
      <c r="V7" s="57">
        <v>1112.24</v>
      </c>
      <c r="W7" s="56" t="s">
        <v>43</v>
      </c>
      <c r="X7" s="56" t="s">
        <v>43</v>
      </c>
      <c r="Y7" s="45" t="s">
        <v>46</v>
      </c>
      <c r="Z7" s="56">
        <f>U7-V7</f>
        <v>1278.62</v>
      </c>
      <c r="AA7" s="56"/>
      <c r="AB7" s="56"/>
    </row>
    <row r="8" customHeight="1" spans="1:28">
      <c r="A8" s="42">
        <v>2</v>
      </c>
      <c r="B8" s="42" t="s">
        <v>47</v>
      </c>
      <c r="C8" s="42" t="s">
        <v>48</v>
      </c>
      <c r="D8" s="42" t="s">
        <v>49</v>
      </c>
      <c r="E8" s="42" t="s">
        <v>50</v>
      </c>
      <c r="F8" s="42" t="s">
        <v>51</v>
      </c>
      <c r="G8" s="43">
        <v>1007</v>
      </c>
      <c r="H8" s="43">
        <v>1007</v>
      </c>
      <c r="I8" s="43"/>
      <c r="J8" s="43">
        <v>1007</v>
      </c>
      <c r="K8" s="43"/>
      <c r="L8" s="43"/>
      <c r="M8" s="42" t="s">
        <v>38</v>
      </c>
      <c r="N8" s="42" t="s">
        <v>39</v>
      </c>
      <c r="O8" s="42" t="s">
        <v>52</v>
      </c>
      <c r="P8" s="42" t="s">
        <v>53</v>
      </c>
      <c r="Q8" s="42" t="s">
        <v>42</v>
      </c>
      <c r="R8" s="56" t="s">
        <v>43</v>
      </c>
      <c r="S8" s="56" t="s">
        <v>44</v>
      </c>
      <c r="T8" s="56" t="s">
        <v>54</v>
      </c>
      <c r="U8" s="56">
        <v>1007.14</v>
      </c>
      <c r="V8" s="56">
        <v>809.433</v>
      </c>
      <c r="W8" s="56" t="s">
        <v>43</v>
      </c>
      <c r="X8" s="56" t="s">
        <v>43</v>
      </c>
      <c r="Y8" s="45" t="s">
        <v>55</v>
      </c>
      <c r="Z8" s="56">
        <f>U8-V8</f>
        <v>197.707</v>
      </c>
      <c r="AA8" s="56"/>
      <c r="AB8" s="56"/>
    </row>
    <row r="9" customHeight="1" spans="1:28">
      <c r="A9" s="36" t="s">
        <v>56</v>
      </c>
      <c r="B9" s="37"/>
      <c r="C9" s="37"/>
      <c r="D9" s="37"/>
      <c r="E9" s="37"/>
      <c r="F9" s="38"/>
      <c r="G9" s="39">
        <v>10361</v>
      </c>
      <c r="H9" s="39">
        <v>9900</v>
      </c>
      <c r="I9" s="39"/>
      <c r="J9" s="39">
        <v>9900</v>
      </c>
      <c r="K9" s="39"/>
      <c r="L9" s="39"/>
      <c r="M9" s="54"/>
      <c r="N9" s="54"/>
      <c r="O9" s="54"/>
      <c r="P9" s="54"/>
      <c r="Q9" s="54"/>
      <c r="R9" s="50"/>
      <c r="S9" s="50"/>
      <c r="T9" s="50"/>
      <c r="U9" s="50">
        <f>SUM(U10:U21)</f>
        <v>10600</v>
      </c>
      <c r="V9" s="50">
        <f>SUM(V10:V21)</f>
        <v>7412.91</v>
      </c>
      <c r="W9" s="50"/>
      <c r="X9" s="50"/>
      <c r="Y9" s="50"/>
      <c r="Z9" s="50">
        <f>SUM(Z10:Z21)</f>
        <v>3187.09</v>
      </c>
      <c r="AA9" s="50"/>
      <c r="AB9" s="46"/>
    </row>
    <row r="10" customHeight="1" spans="1:28">
      <c r="A10" s="40">
        <v>1</v>
      </c>
      <c r="B10" s="40" t="s">
        <v>33</v>
      </c>
      <c r="C10" s="40" t="s">
        <v>34</v>
      </c>
      <c r="D10" s="40" t="s">
        <v>57</v>
      </c>
      <c r="E10" s="40" t="s">
        <v>58</v>
      </c>
      <c r="F10" s="40" t="s">
        <v>59</v>
      </c>
      <c r="G10" s="41">
        <v>5600</v>
      </c>
      <c r="H10" s="41">
        <v>5600</v>
      </c>
      <c r="I10" s="41"/>
      <c r="J10" s="41">
        <v>5600</v>
      </c>
      <c r="K10" s="41"/>
      <c r="L10" s="41"/>
      <c r="M10" s="40" t="s">
        <v>60</v>
      </c>
      <c r="N10" s="40" t="s">
        <v>61</v>
      </c>
      <c r="O10" s="40" t="s">
        <v>62</v>
      </c>
      <c r="P10" s="40" t="s">
        <v>63</v>
      </c>
      <c r="Q10" s="40" t="s">
        <v>64</v>
      </c>
      <c r="R10" s="56" t="s">
        <v>43</v>
      </c>
      <c r="S10" s="56" t="s">
        <v>44</v>
      </c>
      <c r="T10" s="58" t="s">
        <v>65</v>
      </c>
      <c r="U10" s="45">
        <v>5600</v>
      </c>
      <c r="V10" s="56">
        <v>4938.89</v>
      </c>
      <c r="W10" s="56" t="s">
        <v>43</v>
      </c>
      <c r="X10" s="56" t="s">
        <v>43</v>
      </c>
      <c r="Y10" s="45" t="s">
        <v>66</v>
      </c>
      <c r="Z10" s="56">
        <f t="shared" ref="Z10:Z21" si="0">U10-V10</f>
        <v>661.11</v>
      </c>
      <c r="AA10" s="56"/>
      <c r="AB10" s="46"/>
    </row>
    <row r="11" customHeight="1" spans="1:28">
      <c r="A11" s="40">
        <v>2</v>
      </c>
      <c r="B11" s="40" t="s">
        <v>33</v>
      </c>
      <c r="C11" s="40" t="s">
        <v>34</v>
      </c>
      <c r="D11" s="40" t="s">
        <v>67</v>
      </c>
      <c r="E11" s="40" t="s">
        <v>68</v>
      </c>
      <c r="F11" s="40" t="s">
        <v>69</v>
      </c>
      <c r="G11" s="41">
        <v>450</v>
      </c>
      <c r="H11" s="41">
        <v>450</v>
      </c>
      <c r="I11" s="41"/>
      <c r="J11" s="41">
        <v>450</v>
      </c>
      <c r="K11" s="41"/>
      <c r="L11" s="41"/>
      <c r="M11" s="40" t="s">
        <v>70</v>
      </c>
      <c r="N11" s="40" t="s">
        <v>61</v>
      </c>
      <c r="O11" s="40" t="s">
        <v>71</v>
      </c>
      <c r="P11" s="40" t="s">
        <v>72</v>
      </c>
      <c r="Q11" s="40" t="s">
        <v>42</v>
      </c>
      <c r="R11" s="56" t="s">
        <v>43</v>
      </c>
      <c r="S11" s="56" t="s">
        <v>44</v>
      </c>
      <c r="T11" s="58" t="s">
        <v>65</v>
      </c>
      <c r="U11" s="45">
        <v>450</v>
      </c>
      <c r="V11" s="45">
        <v>0</v>
      </c>
      <c r="W11" s="56" t="s">
        <v>43</v>
      </c>
      <c r="X11" s="56" t="s">
        <v>43</v>
      </c>
      <c r="Y11" s="45" t="s">
        <v>72</v>
      </c>
      <c r="Z11" s="56">
        <f t="shared" si="0"/>
        <v>450</v>
      </c>
      <c r="AA11" s="56"/>
      <c r="AB11" s="46"/>
    </row>
    <row r="12" ht="44" customHeight="1" spans="1:28">
      <c r="A12" s="40">
        <v>3</v>
      </c>
      <c r="B12" s="40" t="s">
        <v>33</v>
      </c>
      <c r="C12" s="40" t="s">
        <v>34</v>
      </c>
      <c r="D12" s="40" t="s">
        <v>73</v>
      </c>
      <c r="E12" s="40" t="s">
        <v>58</v>
      </c>
      <c r="F12" s="40" t="s">
        <v>74</v>
      </c>
      <c r="G12" s="41">
        <v>450</v>
      </c>
      <c r="H12" s="41">
        <v>450</v>
      </c>
      <c r="I12" s="41"/>
      <c r="J12" s="41">
        <v>450</v>
      </c>
      <c r="K12" s="41"/>
      <c r="L12" s="41"/>
      <c r="M12" s="40" t="s">
        <v>60</v>
      </c>
      <c r="N12" s="40" t="s">
        <v>61</v>
      </c>
      <c r="O12" s="40" t="s">
        <v>75</v>
      </c>
      <c r="P12" s="40" t="s">
        <v>76</v>
      </c>
      <c r="Q12" s="40" t="s">
        <v>42</v>
      </c>
      <c r="R12" s="56" t="s">
        <v>43</v>
      </c>
      <c r="S12" s="56" t="s">
        <v>44</v>
      </c>
      <c r="T12" s="58" t="s">
        <v>65</v>
      </c>
      <c r="U12" s="45">
        <v>450</v>
      </c>
      <c r="V12" s="45">
        <v>395</v>
      </c>
      <c r="W12" s="56" t="s">
        <v>43</v>
      </c>
      <c r="X12" s="56" t="s">
        <v>43</v>
      </c>
      <c r="Y12" s="45" t="s">
        <v>77</v>
      </c>
      <c r="Z12" s="56">
        <f t="shared" si="0"/>
        <v>55</v>
      </c>
      <c r="AA12" s="56"/>
      <c r="AB12" s="46"/>
    </row>
    <row r="13" ht="50" customHeight="1" spans="1:28">
      <c r="A13" s="40">
        <v>4</v>
      </c>
      <c r="B13" s="40" t="s">
        <v>33</v>
      </c>
      <c r="C13" s="40" t="s">
        <v>34</v>
      </c>
      <c r="D13" s="40" t="s">
        <v>78</v>
      </c>
      <c r="E13" s="40" t="s">
        <v>58</v>
      </c>
      <c r="F13" s="40" t="s">
        <v>79</v>
      </c>
      <c r="G13" s="41">
        <v>800</v>
      </c>
      <c r="H13" s="41">
        <v>339.5</v>
      </c>
      <c r="I13" s="41"/>
      <c r="J13" s="41">
        <v>339.5</v>
      </c>
      <c r="K13" s="41"/>
      <c r="L13" s="41"/>
      <c r="M13" s="40" t="s">
        <v>80</v>
      </c>
      <c r="N13" s="40" t="s">
        <v>61</v>
      </c>
      <c r="O13" s="40" t="s">
        <v>81</v>
      </c>
      <c r="P13" s="40" t="s">
        <v>82</v>
      </c>
      <c r="Q13" s="40" t="s">
        <v>42</v>
      </c>
      <c r="R13" s="56" t="s">
        <v>43</v>
      </c>
      <c r="S13" s="56" t="s">
        <v>44</v>
      </c>
      <c r="T13" s="58" t="s">
        <v>65</v>
      </c>
      <c r="U13" s="45">
        <v>800</v>
      </c>
      <c r="V13" s="45">
        <v>800</v>
      </c>
      <c r="W13" s="56" t="s">
        <v>43</v>
      </c>
      <c r="X13" s="56" t="s">
        <v>43</v>
      </c>
      <c r="Y13" s="45" t="s">
        <v>83</v>
      </c>
      <c r="Z13" s="56">
        <f t="shared" si="0"/>
        <v>0</v>
      </c>
      <c r="AA13" s="56"/>
      <c r="AB13" s="46"/>
    </row>
    <row r="14" customHeight="1" spans="1:28">
      <c r="A14" s="42">
        <v>5</v>
      </c>
      <c r="B14" s="42" t="s">
        <v>47</v>
      </c>
      <c r="C14" s="42" t="s">
        <v>48</v>
      </c>
      <c r="D14" s="42" t="s">
        <v>84</v>
      </c>
      <c r="E14" s="42" t="s">
        <v>58</v>
      </c>
      <c r="F14" s="42" t="s">
        <v>85</v>
      </c>
      <c r="G14" s="43">
        <v>1500</v>
      </c>
      <c r="H14" s="43">
        <v>1500</v>
      </c>
      <c r="I14" s="43"/>
      <c r="J14" s="43">
        <v>1500</v>
      </c>
      <c r="K14" s="43"/>
      <c r="L14" s="43"/>
      <c r="M14" s="42" t="s">
        <v>38</v>
      </c>
      <c r="N14" s="42" t="s">
        <v>61</v>
      </c>
      <c r="O14" s="42" t="s">
        <v>86</v>
      </c>
      <c r="P14" s="42" t="s">
        <v>87</v>
      </c>
      <c r="Q14" s="42" t="s">
        <v>42</v>
      </c>
      <c r="R14" s="56" t="s">
        <v>43</v>
      </c>
      <c r="S14" s="56" t="s">
        <v>44</v>
      </c>
      <c r="T14" s="58" t="s">
        <v>65</v>
      </c>
      <c r="U14" s="45">
        <v>1500</v>
      </c>
      <c r="V14" s="45">
        <v>1020.17</v>
      </c>
      <c r="W14" s="56" t="s">
        <v>43</v>
      </c>
      <c r="X14" s="56" t="s">
        <v>43</v>
      </c>
      <c r="Y14" s="45" t="s">
        <v>88</v>
      </c>
      <c r="Z14" s="56">
        <f t="shared" si="0"/>
        <v>479.83</v>
      </c>
      <c r="AA14" s="56"/>
      <c r="AB14" s="46"/>
    </row>
    <row r="15" ht="43" customHeight="1" spans="1:29">
      <c r="A15" s="44">
        <v>6</v>
      </c>
      <c r="B15" s="45" t="s">
        <v>47</v>
      </c>
      <c r="C15" s="45" t="s">
        <v>48</v>
      </c>
      <c r="D15" s="45" t="s">
        <v>89</v>
      </c>
      <c r="E15" s="45" t="s">
        <v>90</v>
      </c>
      <c r="F15" s="45" t="s">
        <v>91</v>
      </c>
      <c r="G15" s="45">
        <v>700</v>
      </c>
      <c r="H15" s="45">
        <v>700</v>
      </c>
      <c r="I15" s="45"/>
      <c r="J15" s="45">
        <v>700</v>
      </c>
      <c r="K15" s="45"/>
      <c r="L15" s="45"/>
      <c r="M15" s="45" t="s">
        <v>92</v>
      </c>
      <c r="N15" s="45" t="s">
        <v>93</v>
      </c>
      <c r="O15" s="45" t="s">
        <v>94</v>
      </c>
      <c r="P15" s="45" t="s">
        <v>94</v>
      </c>
      <c r="Q15" s="45" t="s">
        <v>42</v>
      </c>
      <c r="R15" s="56" t="s">
        <v>43</v>
      </c>
      <c r="S15" s="56" t="s">
        <v>44</v>
      </c>
      <c r="T15" s="58" t="s">
        <v>65</v>
      </c>
      <c r="U15" s="45">
        <v>700</v>
      </c>
      <c r="V15" s="45">
        <v>0</v>
      </c>
      <c r="W15" s="56" t="s">
        <v>43</v>
      </c>
      <c r="X15" s="56" t="s">
        <v>43</v>
      </c>
      <c r="Y15" s="45" t="s">
        <v>94</v>
      </c>
      <c r="Z15" s="56">
        <f t="shared" si="0"/>
        <v>700</v>
      </c>
      <c r="AA15" s="56"/>
      <c r="AB15" s="56"/>
      <c r="AC15" s="56"/>
    </row>
    <row r="16" customHeight="1" spans="1:28">
      <c r="A16" s="42">
        <v>7</v>
      </c>
      <c r="B16" s="42" t="s">
        <v>47</v>
      </c>
      <c r="C16" s="42" t="s">
        <v>48</v>
      </c>
      <c r="D16" s="42" t="s">
        <v>95</v>
      </c>
      <c r="E16" s="42" t="s">
        <v>96</v>
      </c>
      <c r="F16" s="42" t="s">
        <v>97</v>
      </c>
      <c r="G16" s="43">
        <v>200</v>
      </c>
      <c r="H16" s="43">
        <v>200</v>
      </c>
      <c r="I16" s="43"/>
      <c r="J16" s="43">
        <v>200</v>
      </c>
      <c r="K16" s="43"/>
      <c r="L16" s="43"/>
      <c r="M16" s="42" t="s">
        <v>96</v>
      </c>
      <c r="N16" s="42" t="s">
        <v>61</v>
      </c>
      <c r="O16" s="42" t="s">
        <v>98</v>
      </c>
      <c r="P16" s="42" t="s">
        <v>98</v>
      </c>
      <c r="Q16" s="42" t="s">
        <v>42</v>
      </c>
      <c r="R16" s="56" t="s">
        <v>43</v>
      </c>
      <c r="S16" s="56" t="s">
        <v>44</v>
      </c>
      <c r="T16" s="58" t="s">
        <v>65</v>
      </c>
      <c r="U16" s="45">
        <v>200</v>
      </c>
      <c r="V16" s="45">
        <v>190</v>
      </c>
      <c r="W16" s="56" t="s">
        <v>43</v>
      </c>
      <c r="X16" s="56" t="s">
        <v>43</v>
      </c>
      <c r="Y16" s="45" t="s">
        <v>99</v>
      </c>
      <c r="Z16" s="56">
        <f t="shared" si="0"/>
        <v>10</v>
      </c>
      <c r="AA16" s="56"/>
      <c r="AB16" s="46"/>
    </row>
    <row r="17" customHeight="1" spans="1:28">
      <c r="A17" s="42">
        <v>8</v>
      </c>
      <c r="B17" s="42" t="s">
        <v>47</v>
      </c>
      <c r="C17" s="42" t="s">
        <v>48</v>
      </c>
      <c r="D17" s="42" t="s">
        <v>100</v>
      </c>
      <c r="E17" s="42" t="s">
        <v>101</v>
      </c>
      <c r="F17" s="42" t="s">
        <v>102</v>
      </c>
      <c r="G17" s="43">
        <v>500</v>
      </c>
      <c r="H17" s="43">
        <v>500</v>
      </c>
      <c r="I17" s="43"/>
      <c r="J17" s="43">
        <v>500</v>
      </c>
      <c r="K17" s="43"/>
      <c r="L17" s="43"/>
      <c r="M17" s="42" t="s">
        <v>103</v>
      </c>
      <c r="N17" s="42" t="s">
        <v>61</v>
      </c>
      <c r="O17" s="42" t="s">
        <v>104</v>
      </c>
      <c r="P17" s="42" t="s">
        <v>105</v>
      </c>
      <c r="Q17" s="42" t="s">
        <v>42</v>
      </c>
      <c r="R17" s="56" t="s">
        <v>44</v>
      </c>
      <c r="S17" s="56" t="s">
        <v>44</v>
      </c>
      <c r="T17" s="58" t="s">
        <v>65</v>
      </c>
      <c r="U17" s="45">
        <v>739.5</v>
      </c>
      <c r="V17" s="45">
        <v>0</v>
      </c>
      <c r="W17" s="56" t="s">
        <v>43</v>
      </c>
      <c r="X17" s="56" t="s">
        <v>43</v>
      </c>
      <c r="Y17" s="45" t="s">
        <v>104</v>
      </c>
      <c r="Z17" s="56">
        <f t="shared" si="0"/>
        <v>739.5</v>
      </c>
      <c r="AA17" s="56"/>
      <c r="AB17" s="46"/>
    </row>
    <row r="18" customHeight="1" spans="1:28">
      <c r="A18" s="46">
        <v>9</v>
      </c>
      <c r="B18" s="47" t="s">
        <v>106</v>
      </c>
      <c r="C18" s="47" t="s">
        <v>107</v>
      </c>
      <c r="D18" s="47" t="s">
        <v>108</v>
      </c>
      <c r="E18" s="47" t="s">
        <v>58</v>
      </c>
      <c r="F18" s="47" t="s">
        <v>109</v>
      </c>
      <c r="G18" s="48">
        <v>19</v>
      </c>
      <c r="H18" s="48">
        <v>19</v>
      </c>
      <c r="I18" s="48"/>
      <c r="J18" s="48">
        <v>19</v>
      </c>
      <c r="K18" s="48"/>
      <c r="L18" s="48"/>
      <c r="M18" s="47" t="s">
        <v>38</v>
      </c>
      <c r="N18" s="47" t="s">
        <v>61</v>
      </c>
      <c r="O18" s="47" t="s">
        <v>110</v>
      </c>
      <c r="P18" s="47" t="s">
        <v>111</v>
      </c>
      <c r="Q18" s="47" t="s">
        <v>42</v>
      </c>
      <c r="R18" s="59" t="s">
        <v>43</v>
      </c>
      <c r="S18" s="56" t="s">
        <v>44</v>
      </c>
      <c r="T18" s="58" t="s">
        <v>65</v>
      </c>
      <c r="U18" s="45">
        <v>19</v>
      </c>
      <c r="V18" s="45">
        <v>18.85</v>
      </c>
      <c r="W18" s="56" t="s">
        <v>43</v>
      </c>
      <c r="X18" s="56" t="s">
        <v>43</v>
      </c>
      <c r="Y18" s="45" t="s">
        <v>112</v>
      </c>
      <c r="Z18" s="56">
        <f t="shared" si="0"/>
        <v>0.149999999999999</v>
      </c>
      <c r="AA18" s="56"/>
      <c r="AB18" s="46"/>
    </row>
    <row r="19" customHeight="1" spans="1:28">
      <c r="A19" s="46">
        <v>10</v>
      </c>
      <c r="B19" s="46" t="s">
        <v>113</v>
      </c>
      <c r="C19" s="46" t="s">
        <v>113</v>
      </c>
      <c r="D19" s="46" t="s">
        <v>114</v>
      </c>
      <c r="E19" s="46" t="s">
        <v>58</v>
      </c>
      <c r="F19" s="46" t="s">
        <v>115</v>
      </c>
      <c r="G19" s="49">
        <v>90</v>
      </c>
      <c r="H19" s="49">
        <v>90</v>
      </c>
      <c r="I19" s="49"/>
      <c r="J19" s="49">
        <v>90</v>
      </c>
      <c r="K19" s="49"/>
      <c r="L19" s="49"/>
      <c r="M19" s="46" t="s">
        <v>38</v>
      </c>
      <c r="N19" s="46" t="s">
        <v>61</v>
      </c>
      <c r="O19" s="46" t="s">
        <v>116</v>
      </c>
      <c r="P19" s="46" t="s">
        <v>116</v>
      </c>
      <c r="Q19" s="46" t="s">
        <v>42</v>
      </c>
      <c r="R19" s="56" t="s">
        <v>43</v>
      </c>
      <c r="S19" s="56" t="s">
        <v>44</v>
      </c>
      <c r="T19" s="58" t="s">
        <v>65</v>
      </c>
      <c r="U19" s="45">
        <v>90</v>
      </c>
      <c r="V19" s="45">
        <v>0</v>
      </c>
      <c r="W19" s="56" t="s">
        <v>43</v>
      </c>
      <c r="X19" s="56" t="s">
        <v>43</v>
      </c>
      <c r="Y19" s="45" t="s">
        <v>116</v>
      </c>
      <c r="Z19" s="56">
        <f t="shared" si="0"/>
        <v>90</v>
      </c>
      <c r="AA19" s="56"/>
      <c r="AB19" s="46"/>
    </row>
    <row r="20" customHeight="1" spans="1:28">
      <c r="A20" s="46">
        <v>11</v>
      </c>
      <c r="B20" s="47" t="s">
        <v>113</v>
      </c>
      <c r="C20" s="47" t="s">
        <v>113</v>
      </c>
      <c r="D20" s="47" t="s">
        <v>117</v>
      </c>
      <c r="E20" s="47" t="s">
        <v>58</v>
      </c>
      <c r="F20" s="47" t="s">
        <v>118</v>
      </c>
      <c r="G20" s="48">
        <v>50</v>
      </c>
      <c r="H20" s="48">
        <v>50</v>
      </c>
      <c r="I20" s="48"/>
      <c r="J20" s="48">
        <v>50</v>
      </c>
      <c r="K20" s="48"/>
      <c r="L20" s="48"/>
      <c r="M20" s="47" t="s">
        <v>38</v>
      </c>
      <c r="N20" s="47" t="s">
        <v>61</v>
      </c>
      <c r="O20" s="47" t="s">
        <v>118</v>
      </c>
      <c r="P20" s="47" t="s">
        <v>118</v>
      </c>
      <c r="Q20" s="47" t="s">
        <v>42</v>
      </c>
      <c r="R20" s="59" t="s">
        <v>43</v>
      </c>
      <c r="S20" s="56" t="s">
        <v>44</v>
      </c>
      <c r="T20" s="58" t="s">
        <v>65</v>
      </c>
      <c r="U20" s="45">
        <v>50</v>
      </c>
      <c r="V20" s="45">
        <v>50</v>
      </c>
      <c r="W20" s="56" t="s">
        <v>43</v>
      </c>
      <c r="X20" s="56" t="s">
        <v>43</v>
      </c>
      <c r="Y20" s="45" t="s">
        <v>118</v>
      </c>
      <c r="Z20" s="56">
        <f t="shared" si="0"/>
        <v>0</v>
      </c>
      <c r="AA20" s="56"/>
      <c r="AB20" s="46"/>
    </row>
    <row r="21" customHeight="1" spans="1:28">
      <c r="A21" s="46">
        <v>12</v>
      </c>
      <c r="B21" s="47" t="s">
        <v>113</v>
      </c>
      <c r="C21" s="47" t="s">
        <v>113</v>
      </c>
      <c r="D21" s="47" t="s">
        <v>119</v>
      </c>
      <c r="E21" s="47" t="s">
        <v>58</v>
      </c>
      <c r="F21" s="47" t="s">
        <v>120</v>
      </c>
      <c r="G21" s="48">
        <v>1.5</v>
      </c>
      <c r="H21" s="48">
        <v>1.5</v>
      </c>
      <c r="I21" s="48"/>
      <c r="J21" s="48">
        <v>1.5</v>
      </c>
      <c r="K21" s="48"/>
      <c r="L21" s="48"/>
      <c r="M21" s="47" t="s">
        <v>38</v>
      </c>
      <c r="N21" s="47" t="s">
        <v>61</v>
      </c>
      <c r="O21" s="47" t="s">
        <v>120</v>
      </c>
      <c r="P21" s="47" t="s">
        <v>121</v>
      </c>
      <c r="Q21" s="47" t="s">
        <v>42</v>
      </c>
      <c r="R21" s="59" t="s">
        <v>43</v>
      </c>
      <c r="S21" s="56" t="s">
        <v>44</v>
      </c>
      <c r="T21" s="58" t="s">
        <v>65</v>
      </c>
      <c r="U21" s="45">
        <v>1.5</v>
      </c>
      <c r="V21" s="45">
        <v>0</v>
      </c>
      <c r="W21" s="56" t="s">
        <v>43</v>
      </c>
      <c r="X21" s="56" t="s">
        <v>43</v>
      </c>
      <c r="Y21" s="45" t="s">
        <v>120</v>
      </c>
      <c r="Z21" s="56">
        <f t="shared" si="0"/>
        <v>1.5</v>
      </c>
      <c r="AA21" s="56"/>
      <c r="AB21" s="46"/>
    </row>
    <row r="22" customHeight="1" spans="1:28">
      <c r="A22" s="36" t="s">
        <v>122</v>
      </c>
      <c r="B22" s="37"/>
      <c r="C22" s="37"/>
      <c r="D22" s="37"/>
      <c r="E22" s="37"/>
      <c r="F22" s="38"/>
      <c r="G22" s="39">
        <v>3497</v>
      </c>
      <c r="H22" s="39">
        <v>3437</v>
      </c>
      <c r="I22" s="39"/>
      <c r="J22" s="39">
        <v>3252</v>
      </c>
      <c r="K22" s="39">
        <v>176</v>
      </c>
      <c r="L22" s="39">
        <v>9</v>
      </c>
      <c r="M22" s="54"/>
      <c r="N22" s="54"/>
      <c r="O22" s="54"/>
      <c r="P22" s="54"/>
      <c r="Q22" s="54"/>
      <c r="R22" s="50"/>
      <c r="S22" s="50"/>
      <c r="T22" s="50"/>
      <c r="U22" s="50">
        <f>SUM(U23:U28)</f>
        <v>3252</v>
      </c>
      <c r="V22" s="50">
        <f>SUM(V23:V28)</f>
        <v>2202.5716</v>
      </c>
      <c r="W22" s="50"/>
      <c r="X22" s="50"/>
      <c r="Y22" s="50"/>
      <c r="Z22" s="50">
        <f>SUM(Z23:Z28)</f>
        <v>1049.4284</v>
      </c>
      <c r="AA22" s="50"/>
      <c r="AB22" s="46"/>
    </row>
    <row r="23" customHeight="1" spans="1:28">
      <c r="A23" s="40">
        <v>1</v>
      </c>
      <c r="B23" s="40" t="s">
        <v>123</v>
      </c>
      <c r="C23" s="40" t="s">
        <v>124</v>
      </c>
      <c r="D23" s="40" t="s">
        <v>125</v>
      </c>
      <c r="E23" s="40" t="s">
        <v>126</v>
      </c>
      <c r="F23" s="40" t="s">
        <v>127</v>
      </c>
      <c r="G23" s="41">
        <v>3111</v>
      </c>
      <c r="H23" s="41">
        <v>3111</v>
      </c>
      <c r="I23" s="41"/>
      <c r="J23" s="41">
        <v>2946</v>
      </c>
      <c r="K23" s="41">
        <v>165</v>
      </c>
      <c r="L23" s="41"/>
      <c r="M23" s="40" t="s">
        <v>128</v>
      </c>
      <c r="N23" s="40" t="s">
        <v>129</v>
      </c>
      <c r="O23" s="40" t="s">
        <v>130</v>
      </c>
      <c r="P23" s="40" t="s">
        <v>131</v>
      </c>
      <c r="Q23" s="40" t="s">
        <v>42</v>
      </c>
      <c r="R23" s="60" t="s">
        <v>132</v>
      </c>
      <c r="S23" s="56" t="s">
        <v>44</v>
      </c>
      <c r="T23" s="61" t="s">
        <v>133</v>
      </c>
      <c r="U23" s="61">
        <v>2946.4</v>
      </c>
      <c r="V23" s="61">
        <v>1991.1</v>
      </c>
      <c r="W23" s="61" t="s">
        <v>43</v>
      </c>
      <c r="X23" s="61" t="s">
        <v>43</v>
      </c>
      <c r="Y23" s="70" t="s">
        <v>130</v>
      </c>
      <c r="Z23" s="56">
        <v>955.3</v>
      </c>
      <c r="AA23" s="61"/>
      <c r="AB23" s="61"/>
    </row>
    <row r="24" customHeight="1" spans="1:28">
      <c r="A24" s="40">
        <v>2</v>
      </c>
      <c r="B24" s="40" t="s">
        <v>134</v>
      </c>
      <c r="C24" s="40" t="s">
        <v>135</v>
      </c>
      <c r="D24" s="40" t="s">
        <v>136</v>
      </c>
      <c r="E24" s="40" t="s">
        <v>137</v>
      </c>
      <c r="F24" s="40" t="s">
        <v>138</v>
      </c>
      <c r="G24" s="41">
        <v>270</v>
      </c>
      <c r="H24" s="41">
        <v>216</v>
      </c>
      <c r="I24" s="41"/>
      <c r="J24" s="41">
        <v>216</v>
      </c>
      <c r="K24" s="41"/>
      <c r="L24" s="41"/>
      <c r="M24" s="40" t="s">
        <v>38</v>
      </c>
      <c r="N24" s="40" t="s">
        <v>129</v>
      </c>
      <c r="O24" s="40" t="s">
        <v>139</v>
      </c>
      <c r="P24" s="40" t="s">
        <v>140</v>
      </c>
      <c r="Q24" s="40" t="s">
        <v>42</v>
      </c>
      <c r="R24" s="60" t="s">
        <v>43</v>
      </c>
      <c r="S24" s="56" t="s">
        <v>44</v>
      </c>
      <c r="T24" s="61" t="s">
        <v>141</v>
      </c>
      <c r="U24" s="61">
        <v>216</v>
      </c>
      <c r="V24" s="61">
        <v>173.92</v>
      </c>
      <c r="W24" s="61" t="s">
        <v>43</v>
      </c>
      <c r="X24" s="61" t="s">
        <v>43</v>
      </c>
      <c r="Y24" s="69" t="s">
        <v>139</v>
      </c>
      <c r="Z24" s="56">
        <v>42.08</v>
      </c>
      <c r="AA24" s="61"/>
      <c r="AB24" s="61"/>
    </row>
    <row r="25" customHeight="1" spans="1:28">
      <c r="A25" s="47">
        <v>3</v>
      </c>
      <c r="B25" s="47" t="s">
        <v>134</v>
      </c>
      <c r="C25" s="47" t="s">
        <v>142</v>
      </c>
      <c r="D25" s="47" t="s">
        <v>143</v>
      </c>
      <c r="E25" s="47" t="s">
        <v>137</v>
      </c>
      <c r="F25" s="47" t="s">
        <v>144</v>
      </c>
      <c r="G25" s="48">
        <v>20</v>
      </c>
      <c r="H25" s="48">
        <v>20</v>
      </c>
      <c r="I25" s="48"/>
      <c r="J25" s="48">
        <v>20</v>
      </c>
      <c r="K25" s="48"/>
      <c r="L25" s="48"/>
      <c r="M25" s="47" t="s">
        <v>38</v>
      </c>
      <c r="N25" s="47" t="s">
        <v>145</v>
      </c>
      <c r="O25" s="47" t="s">
        <v>146</v>
      </c>
      <c r="P25" s="47" t="s">
        <v>147</v>
      </c>
      <c r="Q25" s="47" t="s">
        <v>42</v>
      </c>
      <c r="R25" s="59" t="s">
        <v>43</v>
      </c>
      <c r="S25" s="56" t="s">
        <v>44</v>
      </c>
      <c r="T25" s="61" t="s">
        <v>148</v>
      </c>
      <c r="U25" s="61">
        <v>20</v>
      </c>
      <c r="V25" s="61">
        <v>0.21</v>
      </c>
      <c r="W25" s="61" t="s">
        <v>43</v>
      </c>
      <c r="X25" s="61" t="s">
        <v>43</v>
      </c>
      <c r="Y25" s="69" t="s">
        <v>146</v>
      </c>
      <c r="Z25" s="56">
        <v>19.79</v>
      </c>
      <c r="AA25" s="61"/>
      <c r="AB25" s="61"/>
    </row>
    <row r="26" customHeight="1" spans="1:28">
      <c r="A26" s="47">
        <v>4</v>
      </c>
      <c r="B26" s="47" t="s">
        <v>134</v>
      </c>
      <c r="C26" s="47" t="s">
        <v>149</v>
      </c>
      <c r="D26" s="47" t="s">
        <v>150</v>
      </c>
      <c r="E26" s="47" t="s">
        <v>137</v>
      </c>
      <c r="F26" s="47" t="s">
        <v>151</v>
      </c>
      <c r="G26" s="48">
        <v>52</v>
      </c>
      <c r="H26" s="48">
        <v>47</v>
      </c>
      <c r="I26" s="48"/>
      <c r="J26" s="48">
        <v>28</v>
      </c>
      <c r="K26" s="48">
        <v>9</v>
      </c>
      <c r="L26" s="48">
        <v>9</v>
      </c>
      <c r="M26" s="47" t="s">
        <v>38</v>
      </c>
      <c r="N26" s="47" t="s">
        <v>145</v>
      </c>
      <c r="O26" s="47" t="s">
        <v>152</v>
      </c>
      <c r="P26" s="47" t="s">
        <v>153</v>
      </c>
      <c r="Q26" s="47" t="s">
        <v>42</v>
      </c>
      <c r="R26" s="59" t="s">
        <v>43</v>
      </c>
      <c r="S26" s="56" t="s">
        <v>44</v>
      </c>
      <c r="T26" s="61" t="s">
        <v>154</v>
      </c>
      <c r="U26" s="61">
        <v>28.08</v>
      </c>
      <c r="V26" s="61">
        <v>20.6982</v>
      </c>
      <c r="W26" s="61" t="s">
        <v>43</v>
      </c>
      <c r="X26" s="61" t="s">
        <v>43</v>
      </c>
      <c r="Y26" s="71" t="s">
        <v>152</v>
      </c>
      <c r="Z26" s="56">
        <v>7.3818</v>
      </c>
      <c r="AA26" s="61"/>
      <c r="AB26" s="61"/>
    </row>
    <row r="27" customHeight="1" spans="1:28">
      <c r="A27" s="47">
        <v>5</v>
      </c>
      <c r="B27" s="47" t="s">
        <v>134</v>
      </c>
      <c r="C27" s="47" t="s">
        <v>155</v>
      </c>
      <c r="D27" s="47" t="s">
        <v>156</v>
      </c>
      <c r="E27" s="47" t="s">
        <v>137</v>
      </c>
      <c r="F27" s="47" t="s">
        <v>157</v>
      </c>
      <c r="G27" s="48">
        <v>9</v>
      </c>
      <c r="H27" s="48">
        <v>9</v>
      </c>
      <c r="I27" s="48"/>
      <c r="J27" s="48">
        <v>9</v>
      </c>
      <c r="K27" s="48"/>
      <c r="L27" s="48"/>
      <c r="M27" s="47" t="s">
        <v>38</v>
      </c>
      <c r="N27" s="47" t="s">
        <v>129</v>
      </c>
      <c r="O27" s="47" t="s">
        <v>158</v>
      </c>
      <c r="P27" s="47" t="s">
        <v>159</v>
      </c>
      <c r="Q27" s="47" t="s">
        <v>42</v>
      </c>
      <c r="R27" s="59" t="s">
        <v>43</v>
      </c>
      <c r="S27" s="56" t="s">
        <v>44</v>
      </c>
      <c r="T27" s="61" t="s">
        <v>160</v>
      </c>
      <c r="U27" s="61">
        <v>9</v>
      </c>
      <c r="V27" s="61">
        <v>3.3</v>
      </c>
      <c r="W27" s="61" t="s">
        <v>43</v>
      </c>
      <c r="X27" s="61" t="s">
        <v>43</v>
      </c>
      <c r="Y27" s="69" t="s">
        <v>158</v>
      </c>
      <c r="Z27" s="56">
        <v>5.7</v>
      </c>
      <c r="AA27" s="61"/>
      <c r="AB27" s="61"/>
    </row>
    <row r="28" customHeight="1" spans="1:28">
      <c r="A28" s="46">
        <v>6</v>
      </c>
      <c r="B28" s="46" t="s">
        <v>134</v>
      </c>
      <c r="C28" s="46" t="s">
        <v>113</v>
      </c>
      <c r="D28" s="46" t="s">
        <v>161</v>
      </c>
      <c r="E28" s="46" t="s">
        <v>162</v>
      </c>
      <c r="F28" s="46" t="s">
        <v>163</v>
      </c>
      <c r="G28" s="49">
        <v>35</v>
      </c>
      <c r="H28" s="49">
        <v>35</v>
      </c>
      <c r="I28" s="49"/>
      <c r="J28" s="49">
        <v>33</v>
      </c>
      <c r="K28" s="49">
        <v>2</v>
      </c>
      <c r="L28" s="49"/>
      <c r="M28" s="46" t="s">
        <v>38</v>
      </c>
      <c r="N28" s="46" t="s">
        <v>145</v>
      </c>
      <c r="O28" s="46" t="s">
        <v>164</v>
      </c>
      <c r="P28" s="46" t="s">
        <v>165</v>
      </c>
      <c r="Q28" s="46" t="s">
        <v>42</v>
      </c>
      <c r="R28" s="56" t="s">
        <v>43</v>
      </c>
      <c r="S28" s="56" t="s">
        <v>44</v>
      </c>
      <c r="T28" s="61" t="s">
        <v>166</v>
      </c>
      <c r="U28" s="61">
        <v>32.52</v>
      </c>
      <c r="V28" s="61">
        <v>13.3434</v>
      </c>
      <c r="W28" s="61" t="s">
        <v>43</v>
      </c>
      <c r="X28" s="61" t="s">
        <v>43</v>
      </c>
      <c r="Y28" s="45" t="s">
        <v>164</v>
      </c>
      <c r="Z28" s="56">
        <v>19.1766</v>
      </c>
      <c r="AA28" s="61"/>
      <c r="AB28" s="61"/>
    </row>
    <row r="29" customHeight="1" spans="1:28">
      <c r="A29" s="36" t="s">
        <v>167</v>
      </c>
      <c r="B29" s="37"/>
      <c r="C29" s="37"/>
      <c r="D29" s="37"/>
      <c r="E29" s="37"/>
      <c r="F29" s="38"/>
      <c r="G29" s="39">
        <v>5566</v>
      </c>
      <c r="H29" s="39">
        <v>5566</v>
      </c>
      <c r="I29" s="39"/>
      <c r="J29" s="39">
        <v>5566</v>
      </c>
      <c r="K29" s="39"/>
      <c r="L29" s="39"/>
      <c r="M29" s="54"/>
      <c r="N29" s="54"/>
      <c r="O29" s="54"/>
      <c r="P29" s="54"/>
      <c r="Q29" s="54"/>
      <c r="R29" s="50"/>
      <c r="S29" s="50"/>
      <c r="T29" s="50"/>
      <c r="U29" s="50">
        <f>SUM(U30:U38)</f>
        <v>5566</v>
      </c>
      <c r="V29" s="50">
        <f>SUM(V30:V38)</f>
        <v>3420</v>
      </c>
      <c r="W29" s="50"/>
      <c r="X29" s="50"/>
      <c r="Y29" s="50"/>
      <c r="Z29" s="50">
        <f>SUM(Z30:Z38)</f>
        <v>2146</v>
      </c>
      <c r="AA29" s="50"/>
      <c r="AB29" s="46"/>
    </row>
    <row r="30" customHeight="1" spans="1:28">
      <c r="A30" s="40">
        <v>1</v>
      </c>
      <c r="B30" s="40" t="s">
        <v>123</v>
      </c>
      <c r="C30" s="40" t="s">
        <v>168</v>
      </c>
      <c r="D30" s="40" t="s">
        <v>169</v>
      </c>
      <c r="E30" s="40" t="s">
        <v>170</v>
      </c>
      <c r="F30" s="40" t="s">
        <v>171</v>
      </c>
      <c r="G30" s="41">
        <v>1600</v>
      </c>
      <c r="H30" s="41">
        <v>1600</v>
      </c>
      <c r="I30" s="41"/>
      <c r="J30" s="41">
        <v>1600</v>
      </c>
      <c r="K30" s="41"/>
      <c r="L30" s="41"/>
      <c r="M30" s="40" t="s">
        <v>92</v>
      </c>
      <c r="N30" s="40" t="s">
        <v>172</v>
      </c>
      <c r="O30" s="40" t="s">
        <v>173</v>
      </c>
      <c r="P30" s="40" t="s">
        <v>174</v>
      </c>
      <c r="Q30" s="40" t="s">
        <v>42</v>
      </c>
      <c r="R30" s="62" t="s">
        <v>43</v>
      </c>
      <c r="S30" s="61" t="s">
        <v>44</v>
      </c>
      <c r="T30" s="61" t="s">
        <v>175</v>
      </c>
      <c r="U30" s="61">
        <v>1600</v>
      </c>
      <c r="V30" s="61">
        <v>709</v>
      </c>
      <c r="W30" s="61" t="s">
        <v>43</v>
      </c>
      <c r="X30" s="61" t="s">
        <v>43</v>
      </c>
      <c r="Y30" s="61" t="s">
        <v>176</v>
      </c>
      <c r="Z30" s="56">
        <f t="shared" ref="Z30:Z38" si="1">U30-V30</f>
        <v>891</v>
      </c>
      <c r="AA30" s="61"/>
      <c r="AB30" s="46"/>
    </row>
    <row r="31" customHeight="1" spans="1:28">
      <c r="A31" s="40">
        <v>2</v>
      </c>
      <c r="B31" s="40" t="s">
        <v>123</v>
      </c>
      <c r="C31" s="40" t="s">
        <v>177</v>
      </c>
      <c r="D31" s="40" t="s">
        <v>178</v>
      </c>
      <c r="E31" s="40" t="s">
        <v>179</v>
      </c>
      <c r="F31" s="40" t="s">
        <v>180</v>
      </c>
      <c r="G31" s="41">
        <v>900</v>
      </c>
      <c r="H31" s="41">
        <v>900</v>
      </c>
      <c r="I31" s="41"/>
      <c r="J31" s="41">
        <v>900</v>
      </c>
      <c r="K31" s="41"/>
      <c r="L31" s="41"/>
      <c r="M31" s="40" t="s">
        <v>92</v>
      </c>
      <c r="N31" s="40" t="s">
        <v>172</v>
      </c>
      <c r="O31" s="40" t="s">
        <v>181</v>
      </c>
      <c r="P31" s="40" t="s">
        <v>182</v>
      </c>
      <c r="Q31" s="40" t="s">
        <v>42</v>
      </c>
      <c r="R31" s="62" t="s">
        <v>43</v>
      </c>
      <c r="S31" s="61" t="s">
        <v>44</v>
      </c>
      <c r="T31" s="61" t="s">
        <v>183</v>
      </c>
      <c r="U31" s="61">
        <v>900</v>
      </c>
      <c r="V31" s="61">
        <v>640</v>
      </c>
      <c r="W31" s="61" t="s">
        <v>43</v>
      </c>
      <c r="X31" s="61" t="s">
        <v>43</v>
      </c>
      <c r="Y31" s="61" t="s">
        <v>184</v>
      </c>
      <c r="Z31" s="56">
        <f t="shared" si="1"/>
        <v>260</v>
      </c>
      <c r="AA31" s="61"/>
      <c r="AB31" s="46"/>
    </row>
    <row r="32" customHeight="1" spans="1:28">
      <c r="A32" s="40">
        <v>3</v>
      </c>
      <c r="B32" s="40" t="s">
        <v>185</v>
      </c>
      <c r="C32" s="40" t="s">
        <v>124</v>
      </c>
      <c r="D32" s="40" t="s">
        <v>186</v>
      </c>
      <c r="E32" s="40" t="s">
        <v>187</v>
      </c>
      <c r="F32" s="40" t="s">
        <v>188</v>
      </c>
      <c r="G32" s="41">
        <v>1100</v>
      </c>
      <c r="H32" s="41">
        <v>1100</v>
      </c>
      <c r="I32" s="41"/>
      <c r="J32" s="41">
        <v>1100</v>
      </c>
      <c r="K32" s="41"/>
      <c r="L32" s="41"/>
      <c r="M32" s="40" t="s">
        <v>92</v>
      </c>
      <c r="N32" s="40" t="s">
        <v>172</v>
      </c>
      <c r="O32" s="40" t="s">
        <v>189</v>
      </c>
      <c r="P32" s="40" t="s">
        <v>190</v>
      </c>
      <c r="Q32" s="40" t="s">
        <v>42</v>
      </c>
      <c r="R32" s="62" t="s">
        <v>43</v>
      </c>
      <c r="S32" s="61" t="s">
        <v>44</v>
      </c>
      <c r="T32" s="61" t="s">
        <v>191</v>
      </c>
      <c r="U32" s="61">
        <v>1100</v>
      </c>
      <c r="V32" s="61">
        <v>810</v>
      </c>
      <c r="W32" s="61" t="s">
        <v>43</v>
      </c>
      <c r="X32" s="61" t="s">
        <v>43</v>
      </c>
      <c r="Y32" s="61" t="s">
        <v>192</v>
      </c>
      <c r="Z32" s="56">
        <f t="shared" si="1"/>
        <v>290</v>
      </c>
      <c r="AA32" s="61"/>
      <c r="AB32" s="46"/>
    </row>
    <row r="33" customHeight="1" spans="1:28">
      <c r="A33" s="42">
        <v>4</v>
      </c>
      <c r="B33" s="42" t="s">
        <v>134</v>
      </c>
      <c r="C33" s="42" t="s">
        <v>193</v>
      </c>
      <c r="D33" s="42" t="s">
        <v>194</v>
      </c>
      <c r="E33" s="42" t="s">
        <v>195</v>
      </c>
      <c r="F33" s="42" t="s">
        <v>196</v>
      </c>
      <c r="G33" s="43">
        <v>780</v>
      </c>
      <c r="H33" s="43">
        <v>780</v>
      </c>
      <c r="I33" s="43"/>
      <c r="J33" s="43">
        <v>780</v>
      </c>
      <c r="K33" s="43"/>
      <c r="L33" s="43"/>
      <c r="M33" s="42" t="s">
        <v>103</v>
      </c>
      <c r="N33" s="42" t="s">
        <v>172</v>
      </c>
      <c r="O33" s="42" t="s">
        <v>197</v>
      </c>
      <c r="P33" s="42" t="s">
        <v>198</v>
      </c>
      <c r="Q33" s="42" t="s">
        <v>42</v>
      </c>
      <c r="R33" s="63" t="s">
        <v>43</v>
      </c>
      <c r="S33" s="63" t="s">
        <v>44</v>
      </c>
      <c r="T33" s="64" t="s">
        <v>199</v>
      </c>
      <c r="U33" s="63">
        <v>780</v>
      </c>
      <c r="V33" s="61">
        <v>466</v>
      </c>
      <c r="W33" s="61" t="s">
        <v>43</v>
      </c>
      <c r="X33" s="61" t="s">
        <v>43</v>
      </c>
      <c r="Y33" s="72" t="s">
        <v>197</v>
      </c>
      <c r="Z33" s="56">
        <f t="shared" si="1"/>
        <v>314</v>
      </c>
      <c r="AA33" s="61"/>
      <c r="AB33" s="46"/>
    </row>
    <row r="34" customHeight="1" spans="1:28">
      <c r="A34" s="47">
        <v>5</v>
      </c>
      <c r="B34" s="47" t="s">
        <v>134</v>
      </c>
      <c r="C34" s="47" t="s">
        <v>200</v>
      </c>
      <c r="D34" s="47" t="s">
        <v>201</v>
      </c>
      <c r="E34" s="47" t="s">
        <v>202</v>
      </c>
      <c r="F34" s="47" t="s">
        <v>203</v>
      </c>
      <c r="G34" s="48">
        <v>110</v>
      </c>
      <c r="H34" s="48">
        <v>110</v>
      </c>
      <c r="I34" s="48"/>
      <c r="J34" s="48">
        <v>110</v>
      </c>
      <c r="K34" s="48"/>
      <c r="L34" s="48"/>
      <c r="M34" s="47" t="s">
        <v>38</v>
      </c>
      <c r="N34" s="47" t="s">
        <v>172</v>
      </c>
      <c r="O34" s="47" t="s">
        <v>204</v>
      </c>
      <c r="P34" s="47" t="s">
        <v>205</v>
      </c>
      <c r="Q34" s="47" t="s">
        <v>42</v>
      </c>
      <c r="R34" s="65" t="s">
        <v>43</v>
      </c>
      <c r="S34" s="61" t="s">
        <v>44</v>
      </c>
      <c r="T34" s="61" t="s">
        <v>206</v>
      </c>
      <c r="U34" s="61">
        <v>110</v>
      </c>
      <c r="V34" s="61">
        <v>0</v>
      </c>
      <c r="W34" s="61" t="s">
        <v>43</v>
      </c>
      <c r="X34" s="61" t="s">
        <v>43</v>
      </c>
      <c r="Y34" s="72" t="s">
        <v>204</v>
      </c>
      <c r="Z34" s="56">
        <f t="shared" si="1"/>
        <v>110</v>
      </c>
      <c r="AA34" s="61"/>
      <c r="AB34" s="46"/>
    </row>
    <row r="35" customHeight="1" spans="1:28">
      <c r="A35" s="46">
        <v>6</v>
      </c>
      <c r="B35" s="46" t="s">
        <v>134</v>
      </c>
      <c r="C35" s="46" t="s">
        <v>113</v>
      </c>
      <c r="D35" s="46" t="s">
        <v>161</v>
      </c>
      <c r="E35" s="46" t="s">
        <v>207</v>
      </c>
      <c r="F35" s="46" t="s">
        <v>208</v>
      </c>
      <c r="G35" s="49">
        <v>50</v>
      </c>
      <c r="H35" s="49">
        <v>50</v>
      </c>
      <c r="I35" s="49"/>
      <c r="J35" s="49">
        <v>50</v>
      </c>
      <c r="K35" s="49"/>
      <c r="L35" s="49"/>
      <c r="M35" s="46" t="s">
        <v>38</v>
      </c>
      <c r="N35" s="46" t="s">
        <v>172</v>
      </c>
      <c r="O35" s="46" t="s">
        <v>116</v>
      </c>
      <c r="P35" s="46" t="s">
        <v>116</v>
      </c>
      <c r="Q35" s="46" t="s">
        <v>42</v>
      </c>
      <c r="R35" s="61" t="s">
        <v>43</v>
      </c>
      <c r="S35" s="61" t="s">
        <v>44</v>
      </c>
      <c r="T35" s="61"/>
      <c r="U35" s="61">
        <v>50</v>
      </c>
      <c r="V35" s="61">
        <v>0</v>
      </c>
      <c r="W35" s="61" t="s">
        <v>43</v>
      </c>
      <c r="X35" s="61" t="s">
        <v>43</v>
      </c>
      <c r="Y35" s="45" t="s">
        <v>164</v>
      </c>
      <c r="Z35" s="56">
        <f t="shared" si="1"/>
        <v>50</v>
      </c>
      <c r="AA35" s="61"/>
      <c r="AB35" s="46"/>
    </row>
    <row r="36" customHeight="1" spans="1:28">
      <c r="A36" s="42">
        <v>7</v>
      </c>
      <c r="B36" s="42" t="s">
        <v>209</v>
      </c>
      <c r="C36" s="42" t="s">
        <v>210</v>
      </c>
      <c r="D36" s="42" t="s">
        <v>211</v>
      </c>
      <c r="E36" s="42" t="s">
        <v>212</v>
      </c>
      <c r="F36" s="42" t="s">
        <v>213</v>
      </c>
      <c r="G36" s="43">
        <v>424</v>
      </c>
      <c r="H36" s="43">
        <v>424</v>
      </c>
      <c r="I36" s="43"/>
      <c r="J36" s="43">
        <v>424</v>
      </c>
      <c r="K36" s="43"/>
      <c r="L36" s="43"/>
      <c r="M36" s="42" t="s">
        <v>214</v>
      </c>
      <c r="N36" s="42" t="s">
        <v>172</v>
      </c>
      <c r="O36" s="42" t="s">
        <v>215</v>
      </c>
      <c r="P36" s="42" t="s">
        <v>216</v>
      </c>
      <c r="Q36" s="42" t="s">
        <v>42</v>
      </c>
      <c r="R36" s="66" t="s">
        <v>43</v>
      </c>
      <c r="S36" s="61" t="s">
        <v>44</v>
      </c>
      <c r="T36" s="61" t="s">
        <v>217</v>
      </c>
      <c r="U36" s="61">
        <v>334.26</v>
      </c>
      <c r="V36" s="61">
        <v>217.26</v>
      </c>
      <c r="W36" s="61" t="s">
        <v>43</v>
      </c>
      <c r="X36" s="61" t="s">
        <v>43</v>
      </c>
      <c r="Y36" s="72" t="s">
        <v>215</v>
      </c>
      <c r="Z36" s="56">
        <f t="shared" si="1"/>
        <v>117</v>
      </c>
      <c r="AA36" s="61"/>
      <c r="AB36" s="46"/>
    </row>
    <row r="37" customHeight="1" spans="1:28">
      <c r="A37" s="42">
        <v>8</v>
      </c>
      <c r="B37" s="42" t="s">
        <v>209</v>
      </c>
      <c r="C37" s="42" t="s">
        <v>218</v>
      </c>
      <c r="D37" s="42" t="s">
        <v>219</v>
      </c>
      <c r="E37" s="42" t="s">
        <v>220</v>
      </c>
      <c r="F37" s="42" t="s">
        <v>221</v>
      </c>
      <c r="G37" s="43">
        <v>643</v>
      </c>
      <c r="H37" s="43">
        <v>643</v>
      </c>
      <c r="I37" s="43"/>
      <c r="J37" s="43">
        <v>643</v>
      </c>
      <c r="K37" s="43"/>
      <c r="L37" s="43"/>
      <c r="M37" s="42" t="s">
        <v>92</v>
      </c>
      <c r="N37" s="42" t="s">
        <v>172</v>
      </c>
      <c r="O37" s="42" t="s">
        <v>222</v>
      </c>
      <c r="P37" s="42" t="s">
        <v>223</v>
      </c>
      <c r="Q37" s="42" t="s">
        <v>42</v>
      </c>
      <c r="R37" s="66" t="s">
        <v>43</v>
      </c>
      <c r="S37" s="61" t="s">
        <v>44</v>
      </c>
      <c r="T37" s="61" t="s">
        <v>217</v>
      </c>
      <c r="U37" s="61">
        <v>632.74</v>
      </c>
      <c r="V37" s="61">
        <v>562.74</v>
      </c>
      <c r="W37" s="61" t="s">
        <v>43</v>
      </c>
      <c r="X37" s="61" t="s">
        <v>43</v>
      </c>
      <c r="Y37" s="72" t="s">
        <v>222</v>
      </c>
      <c r="Z37" s="56">
        <f t="shared" si="1"/>
        <v>70</v>
      </c>
      <c r="AA37" s="61"/>
      <c r="AB37" s="46"/>
    </row>
    <row r="38" customHeight="1" spans="1:28">
      <c r="A38" s="42">
        <v>9</v>
      </c>
      <c r="B38" s="42" t="s">
        <v>209</v>
      </c>
      <c r="C38" s="42" t="s">
        <v>224</v>
      </c>
      <c r="D38" s="42" t="s">
        <v>225</v>
      </c>
      <c r="E38" s="42" t="s">
        <v>226</v>
      </c>
      <c r="F38" s="42" t="s">
        <v>227</v>
      </c>
      <c r="G38" s="43">
        <v>59</v>
      </c>
      <c r="H38" s="43">
        <v>59</v>
      </c>
      <c r="I38" s="43"/>
      <c r="J38" s="43">
        <v>59</v>
      </c>
      <c r="K38" s="43"/>
      <c r="L38" s="43"/>
      <c r="M38" s="42" t="s">
        <v>38</v>
      </c>
      <c r="N38" s="42" t="s">
        <v>172</v>
      </c>
      <c r="O38" s="42" t="s">
        <v>228</v>
      </c>
      <c r="P38" s="42" t="s">
        <v>229</v>
      </c>
      <c r="Q38" s="42" t="s">
        <v>42</v>
      </c>
      <c r="R38" s="67" t="s">
        <v>43</v>
      </c>
      <c r="S38" s="63" t="s">
        <v>44</v>
      </c>
      <c r="T38" s="61" t="s">
        <v>217</v>
      </c>
      <c r="U38" s="63">
        <v>59</v>
      </c>
      <c r="V38" s="63">
        <v>15</v>
      </c>
      <c r="W38" s="63" t="s">
        <v>43</v>
      </c>
      <c r="X38" s="63" t="s">
        <v>43</v>
      </c>
      <c r="Y38" s="45" t="s">
        <v>228</v>
      </c>
      <c r="Z38" s="56">
        <f t="shared" si="1"/>
        <v>44</v>
      </c>
      <c r="AA38" s="50"/>
      <c r="AB38" s="46"/>
    </row>
    <row r="39" customHeight="1" spans="1:28">
      <c r="A39" s="36" t="s">
        <v>230</v>
      </c>
      <c r="B39" s="37"/>
      <c r="C39" s="37"/>
      <c r="D39" s="37"/>
      <c r="E39" s="37"/>
      <c r="F39" s="38"/>
      <c r="G39" s="39">
        <v>4780</v>
      </c>
      <c r="H39" s="39">
        <v>2058</v>
      </c>
      <c r="I39" s="39"/>
      <c r="J39" s="39">
        <v>2058</v>
      </c>
      <c r="K39" s="39"/>
      <c r="L39" s="39"/>
      <c r="M39" s="54"/>
      <c r="N39" s="54"/>
      <c r="O39" s="54"/>
      <c r="P39" s="54"/>
      <c r="Q39" s="54"/>
      <c r="R39" s="50"/>
      <c r="S39" s="50"/>
      <c r="T39" s="50"/>
      <c r="U39" s="50">
        <f>SUM(U40:U42)</f>
        <v>2058</v>
      </c>
      <c r="V39" s="50">
        <f>SUM(V40:V42)</f>
        <v>1836</v>
      </c>
      <c r="W39" s="50"/>
      <c r="X39" s="50"/>
      <c r="Y39" s="50"/>
      <c r="Z39" s="50">
        <f>SUM(Z40:Z42)</f>
        <v>222</v>
      </c>
      <c r="AA39" s="50"/>
      <c r="AB39" s="46"/>
    </row>
    <row r="40" customHeight="1" spans="1:28">
      <c r="A40" s="40">
        <v>1</v>
      </c>
      <c r="B40" s="40" t="s">
        <v>185</v>
      </c>
      <c r="C40" s="40" t="s">
        <v>231</v>
      </c>
      <c r="D40" s="40" t="s">
        <v>232</v>
      </c>
      <c r="E40" s="40" t="s">
        <v>233</v>
      </c>
      <c r="F40" s="40" t="s">
        <v>234</v>
      </c>
      <c r="G40" s="41">
        <v>1750</v>
      </c>
      <c r="H40" s="41">
        <v>1750</v>
      </c>
      <c r="I40" s="41"/>
      <c r="J40" s="41">
        <v>1750</v>
      </c>
      <c r="K40" s="41"/>
      <c r="L40" s="41"/>
      <c r="M40" s="40" t="s">
        <v>38</v>
      </c>
      <c r="N40" s="40" t="s">
        <v>235</v>
      </c>
      <c r="O40" s="40" t="s">
        <v>236</v>
      </c>
      <c r="P40" s="40" t="s">
        <v>237</v>
      </c>
      <c r="Q40" s="40" t="s">
        <v>42</v>
      </c>
      <c r="R40" s="60" t="s">
        <v>43</v>
      </c>
      <c r="S40" s="56" t="s">
        <v>44</v>
      </c>
      <c r="T40" s="61" t="s">
        <v>238</v>
      </c>
      <c r="U40" s="61">
        <v>1750</v>
      </c>
      <c r="V40" s="61">
        <v>1528</v>
      </c>
      <c r="W40" s="61" t="s">
        <v>43</v>
      </c>
      <c r="X40" s="61" t="s">
        <v>43</v>
      </c>
      <c r="Y40" s="61" t="s">
        <v>239</v>
      </c>
      <c r="Z40" s="56">
        <f t="shared" ref="Z40:Z42" si="2">U40-V40</f>
        <v>222</v>
      </c>
      <c r="AA40" s="50"/>
      <c r="AB40" s="46"/>
    </row>
    <row r="41" customHeight="1" spans="1:28">
      <c r="A41" s="40">
        <v>2</v>
      </c>
      <c r="B41" s="40" t="s">
        <v>185</v>
      </c>
      <c r="C41" s="40" t="s">
        <v>240</v>
      </c>
      <c r="D41" s="40" t="s">
        <v>241</v>
      </c>
      <c r="E41" s="40" t="s">
        <v>242</v>
      </c>
      <c r="F41" s="40" t="s">
        <v>243</v>
      </c>
      <c r="G41" s="41">
        <v>200</v>
      </c>
      <c r="H41" s="41">
        <v>200</v>
      </c>
      <c r="I41" s="41"/>
      <c r="J41" s="41">
        <v>200</v>
      </c>
      <c r="K41" s="41"/>
      <c r="L41" s="41"/>
      <c r="M41" s="40" t="s">
        <v>38</v>
      </c>
      <c r="N41" s="40" t="s">
        <v>235</v>
      </c>
      <c r="O41" s="40" t="s">
        <v>244</v>
      </c>
      <c r="P41" s="40" t="s">
        <v>245</v>
      </c>
      <c r="Q41" s="40" t="s">
        <v>42</v>
      </c>
      <c r="R41" s="60" t="s">
        <v>43</v>
      </c>
      <c r="S41" s="56" t="s">
        <v>44</v>
      </c>
      <c r="T41" s="61" t="s">
        <v>246</v>
      </c>
      <c r="U41" s="61">
        <v>200</v>
      </c>
      <c r="V41" s="61">
        <v>200</v>
      </c>
      <c r="W41" s="61" t="s">
        <v>43</v>
      </c>
      <c r="X41" s="61" t="s">
        <v>43</v>
      </c>
      <c r="Y41" s="61" t="s">
        <v>247</v>
      </c>
      <c r="Z41" s="56">
        <f t="shared" si="2"/>
        <v>0</v>
      </c>
      <c r="AA41" s="50"/>
      <c r="AB41" s="46"/>
    </row>
    <row r="42" customHeight="1" spans="1:28">
      <c r="A42" s="40">
        <v>3</v>
      </c>
      <c r="B42" s="40" t="s">
        <v>185</v>
      </c>
      <c r="C42" s="40" t="s">
        <v>248</v>
      </c>
      <c r="D42" s="40" t="s">
        <v>249</v>
      </c>
      <c r="E42" s="40" t="s">
        <v>233</v>
      </c>
      <c r="F42" s="40" t="s">
        <v>250</v>
      </c>
      <c r="G42" s="41">
        <v>2830</v>
      </c>
      <c r="H42" s="41">
        <v>108</v>
      </c>
      <c r="I42" s="41"/>
      <c r="J42" s="41">
        <v>108</v>
      </c>
      <c r="K42" s="41"/>
      <c r="L42" s="41"/>
      <c r="M42" s="40" t="s">
        <v>38</v>
      </c>
      <c r="N42" s="40" t="s">
        <v>235</v>
      </c>
      <c r="O42" s="40" t="s">
        <v>251</v>
      </c>
      <c r="P42" s="40" t="s">
        <v>252</v>
      </c>
      <c r="Q42" s="40" t="s">
        <v>42</v>
      </c>
      <c r="R42" s="60" t="s">
        <v>44</v>
      </c>
      <c r="S42" s="56" t="s">
        <v>44</v>
      </c>
      <c r="T42" s="61" t="s">
        <v>253</v>
      </c>
      <c r="U42" s="61">
        <v>108</v>
      </c>
      <c r="V42" s="61">
        <v>108</v>
      </c>
      <c r="W42" s="61" t="s">
        <v>43</v>
      </c>
      <c r="X42" s="61" t="s">
        <v>43</v>
      </c>
      <c r="Y42" s="45" t="s">
        <v>252</v>
      </c>
      <c r="Z42" s="56">
        <f t="shared" si="2"/>
        <v>0</v>
      </c>
      <c r="AA42" s="50"/>
      <c r="AB42" s="46"/>
    </row>
    <row r="43" customHeight="1" spans="1:28">
      <c r="A43" s="36" t="s">
        <v>254</v>
      </c>
      <c r="B43" s="37"/>
      <c r="C43" s="37"/>
      <c r="D43" s="37"/>
      <c r="E43" s="37"/>
      <c r="F43" s="38"/>
      <c r="G43" s="39">
        <v>2101</v>
      </c>
      <c r="H43" s="39">
        <v>2101</v>
      </c>
      <c r="I43" s="39"/>
      <c r="J43" s="39">
        <v>2063</v>
      </c>
      <c r="K43" s="39"/>
      <c r="L43" s="39">
        <v>38</v>
      </c>
      <c r="M43" s="54"/>
      <c r="N43" s="54"/>
      <c r="O43" s="54"/>
      <c r="P43" s="54"/>
      <c r="Q43" s="54"/>
      <c r="R43" s="50"/>
      <c r="S43" s="50"/>
      <c r="T43" s="50"/>
      <c r="U43" s="50">
        <f>SUM(U44:U46)</f>
        <v>2063</v>
      </c>
      <c r="V43" s="50">
        <f>SUM(V44:V46)</f>
        <v>1588.5227</v>
      </c>
      <c r="W43" s="50"/>
      <c r="X43" s="50"/>
      <c r="Y43" s="50"/>
      <c r="Z43" s="50">
        <f>SUM(Z44:Z46)</f>
        <v>474.4773</v>
      </c>
      <c r="AA43" s="50"/>
      <c r="AB43" s="46"/>
    </row>
    <row r="44" customHeight="1" spans="1:28">
      <c r="A44" s="50">
        <v>1</v>
      </c>
      <c r="B44" s="50" t="s">
        <v>255</v>
      </c>
      <c r="C44" s="50" t="s">
        <v>256</v>
      </c>
      <c r="D44" s="50" t="s">
        <v>257</v>
      </c>
      <c r="E44" s="50" t="s">
        <v>258</v>
      </c>
      <c r="F44" s="50" t="s">
        <v>259</v>
      </c>
      <c r="G44" s="31">
        <v>209</v>
      </c>
      <c r="H44" s="31">
        <v>209</v>
      </c>
      <c r="I44" s="31"/>
      <c r="J44" s="31">
        <v>209</v>
      </c>
      <c r="K44" s="31"/>
      <c r="L44" s="31"/>
      <c r="M44" s="50" t="s">
        <v>258</v>
      </c>
      <c r="N44" s="50" t="s">
        <v>260</v>
      </c>
      <c r="O44" s="50" t="s">
        <v>261</v>
      </c>
      <c r="P44" s="50" t="s">
        <v>262</v>
      </c>
      <c r="Q44" s="50" t="s">
        <v>42</v>
      </c>
      <c r="R44" s="56" t="s">
        <v>43</v>
      </c>
      <c r="S44" s="56" t="s">
        <v>44</v>
      </c>
      <c r="T44" s="61" t="s">
        <v>65</v>
      </c>
      <c r="U44" s="61">
        <v>209</v>
      </c>
      <c r="V44" s="61">
        <v>0</v>
      </c>
      <c r="W44" s="61" t="s">
        <v>43</v>
      </c>
      <c r="X44" s="61" t="s">
        <v>43</v>
      </c>
      <c r="Y44" s="73" t="s">
        <v>262</v>
      </c>
      <c r="Z44" s="56">
        <f t="shared" ref="Z44:Z46" si="3">U44-V44</f>
        <v>209</v>
      </c>
      <c r="AA44" s="50"/>
      <c r="AB44" s="50"/>
    </row>
    <row r="45" customHeight="1" spans="1:28">
      <c r="A45" s="50">
        <v>2</v>
      </c>
      <c r="B45" s="50" t="s">
        <v>255</v>
      </c>
      <c r="C45" s="50" t="s">
        <v>263</v>
      </c>
      <c r="D45" s="50" t="s">
        <v>264</v>
      </c>
      <c r="E45" s="50" t="s">
        <v>258</v>
      </c>
      <c r="F45" s="50" t="s">
        <v>265</v>
      </c>
      <c r="G45" s="31">
        <v>270</v>
      </c>
      <c r="H45" s="31">
        <v>270</v>
      </c>
      <c r="I45" s="31"/>
      <c r="J45" s="31">
        <v>270</v>
      </c>
      <c r="K45" s="31"/>
      <c r="L45" s="31"/>
      <c r="M45" s="50" t="s">
        <v>258</v>
      </c>
      <c r="N45" s="50" t="s">
        <v>260</v>
      </c>
      <c r="O45" s="50" t="s">
        <v>266</v>
      </c>
      <c r="P45" s="50" t="s">
        <v>267</v>
      </c>
      <c r="Q45" s="50" t="s">
        <v>42</v>
      </c>
      <c r="R45" s="56" t="s">
        <v>43</v>
      </c>
      <c r="S45" s="56" t="s">
        <v>44</v>
      </c>
      <c r="T45" s="61" t="s">
        <v>65</v>
      </c>
      <c r="U45" s="61">
        <v>270</v>
      </c>
      <c r="V45" s="61">
        <v>200</v>
      </c>
      <c r="W45" s="61" t="s">
        <v>43</v>
      </c>
      <c r="X45" s="61" t="s">
        <v>43</v>
      </c>
      <c r="Y45" s="73" t="s">
        <v>268</v>
      </c>
      <c r="Z45" s="56">
        <f t="shared" si="3"/>
        <v>70</v>
      </c>
      <c r="AA45" s="50"/>
      <c r="AB45" s="50"/>
    </row>
    <row r="46" customHeight="1" spans="1:28">
      <c r="A46" s="40">
        <v>3</v>
      </c>
      <c r="B46" s="40" t="s">
        <v>185</v>
      </c>
      <c r="C46" s="40" t="s">
        <v>269</v>
      </c>
      <c r="D46" s="40" t="s">
        <v>125</v>
      </c>
      <c r="E46" s="40" t="s">
        <v>270</v>
      </c>
      <c r="F46" s="40" t="s">
        <v>271</v>
      </c>
      <c r="G46" s="41">
        <v>1622</v>
      </c>
      <c r="H46" s="41">
        <v>1622</v>
      </c>
      <c r="I46" s="41"/>
      <c r="J46" s="41">
        <v>1584</v>
      </c>
      <c r="K46" s="41"/>
      <c r="L46" s="41">
        <v>38</v>
      </c>
      <c r="M46" s="40" t="s">
        <v>272</v>
      </c>
      <c r="N46" s="40" t="s">
        <v>273</v>
      </c>
      <c r="O46" s="40" t="s">
        <v>274</v>
      </c>
      <c r="P46" s="40" t="s">
        <v>275</v>
      </c>
      <c r="Q46" s="40" t="s">
        <v>42</v>
      </c>
      <c r="R46" s="60" t="s">
        <v>43</v>
      </c>
      <c r="S46" s="56" t="s">
        <v>44</v>
      </c>
      <c r="T46" s="61" t="s">
        <v>276</v>
      </c>
      <c r="U46" s="61">
        <v>1584</v>
      </c>
      <c r="V46" s="61">
        <v>1388.5227</v>
      </c>
      <c r="W46" s="61" t="s">
        <v>44</v>
      </c>
      <c r="X46" s="61" t="s">
        <v>43</v>
      </c>
      <c r="Y46" s="61" t="s">
        <v>277</v>
      </c>
      <c r="Z46" s="56">
        <f t="shared" si="3"/>
        <v>195.4773</v>
      </c>
      <c r="AA46" s="50"/>
      <c r="AB46" s="50"/>
    </row>
    <row r="47" customHeight="1" spans="1:28">
      <c r="A47" s="36" t="s">
        <v>278</v>
      </c>
      <c r="B47" s="37"/>
      <c r="C47" s="37"/>
      <c r="D47" s="37"/>
      <c r="E47" s="37"/>
      <c r="F47" s="38"/>
      <c r="G47" s="39">
        <v>4996</v>
      </c>
      <c r="H47" s="39">
        <v>3129</v>
      </c>
      <c r="I47" s="39"/>
      <c r="J47" s="39">
        <v>3129</v>
      </c>
      <c r="K47" s="39"/>
      <c r="L47" s="39"/>
      <c r="M47" s="54"/>
      <c r="N47" s="54"/>
      <c r="O47" s="54"/>
      <c r="P47" s="54"/>
      <c r="Q47" s="54"/>
      <c r="R47" s="50"/>
      <c r="S47" s="50"/>
      <c r="T47" s="50"/>
      <c r="U47" s="50">
        <f>SUM(U48:U65)</f>
        <v>3129</v>
      </c>
      <c r="V47" s="50">
        <f>SUM(V48:V65)</f>
        <v>3129</v>
      </c>
      <c r="W47" s="50"/>
      <c r="X47" s="50"/>
      <c r="Y47" s="50"/>
      <c r="Z47" s="50">
        <f>SUM(Z48:Z65)</f>
        <v>0</v>
      </c>
      <c r="AA47" s="50"/>
      <c r="AB47" s="46"/>
    </row>
    <row r="48" customHeight="1" spans="1:28">
      <c r="A48" s="40">
        <v>1</v>
      </c>
      <c r="B48" s="40" t="s">
        <v>123</v>
      </c>
      <c r="C48" s="40" t="s">
        <v>124</v>
      </c>
      <c r="D48" s="40" t="s">
        <v>279</v>
      </c>
      <c r="E48" s="40" t="s">
        <v>280</v>
      </c>
      <c r="F48" s="40" t="s">
        <v>281</v>
      </c>
      <c r="G48" s="41">
        <v>58</v>
      </c>
      <c r="H48" s="41">
        <v>58</v>
      </c>
      <c r="I48" s="41"/>
      <c r="J48" s="41">
        <v>58</v>
      </c>
      <c r="K48" s="41"/>
      <c r="L48" s="41"/>
      <c r="M48" s="40" t="s">
        <v>38</v>
      </c>
      <c r="N48" s="40" t="s">
        <v>282</v>
      </c>
      <c r="O48" s="40" t="s">
        <v>283</v>
      </c>
      <c r="P48" s="40" t="s">
        <v>284</v>
      </c>
      <c r="Q48" s="40" t="s">
        <v>42</v>
      </c>
      <c r="R48" s="60" t="s">
        <v>44</v>
      </c>
      <c r="S48" s="56" t="s">
        <v>44</v>
      </c>
      <c r="T48" s="61" t="s">
        <v>285</v>
      </c>
      <c r="U48" s="56">
        <v>58</v>
      </c>
      <c r="V48" s="45">
        <v>58</v>
      </c>
      <c r="W48" s="61" t="s">
        <v>44</v>
      </c>
      <c r="X48" s="61" t="s">
        <v>44</v>
      </c>
      <c r="Y48" s="74" t="s">
        <v>286</v>
      </c>
      <c r="Z48" s="56">
        <f t="shared" ref="Z48:Z65" si="4">U48-V48</f>
        <v>0</v>
      </c>
      <c r="AA48" s="61"/>
      <c r="AB48" s="61"/>
    </row>
    <row r="49" customHeight="1" spans="1:28">
      <c r="A49" s="40">
        <v>2</v>
      </c>
      <c r="B49" s="40" t="s">
        <v>123</v>
      </c>
      <c r="C49" s="40" t="s">
        <v>287</v>
      </c>
      <c r="D49" s="40" t="s">
        <v>288</v>
      </c>
      <c r="E49" s="40" t="s">
        <v>289</v>
      </c>
      <c r="F49" s="40" t="s">
        <v>290</v>
      </c>
      <c r="G49" s="41">
        <v>58</v>
      </c>
      <c r="H49" s="41">
        <v>58</v>
      </c>
      <c r="I49" s="41"/>
      <c r="J49" s="41">
        <v>58</v>
      </c>
      <c r="K49" s="41"/>
      <c r="L49" s="41"/>
      <c r="M49" s="40" t="s">
        <v>38</v>
      </c>
      <c r="N49" s="40" t="s">
        <v>61</v>
      </c>
      <c r="O49" s="40" t="s">
        <v>291</v>
      </c>
      <c r="P49" s="40" t="s">
        <v>292</v>
      </c>
      <c r="Q49" s="40" t="s">
        <v>42</v>
      </c>
      <c r="R49" s="60" t="s">
        <v>44</v>
      </c>
      <c r="S49" s="56" t="s">
        <v>44</v>
      </c>
      <c r="T49" s="61" t="s">
        <v>293</v>
      </c>
      <c r="U49" s="56">
        <v>58</v>
      </c>
      <c r="V49" s="68">
        <v>58</v>
      </c>
      <c r="W49" s="61" t="s">
        <v>43</v>
      </c>
      <c r="X49" s="61" t="s">
        <v>43</v>
      </c>
      <c r="Y49" s="74" t="s">
        <v>294</v>
      </c>
      <c r="Z49" s="56">
        <f t="shared" si="4"/>
        <v>0</v>
      </c>
      <c r="AA49" s="61"/>
      <c r="AB49" s="16" t="s">
        <v>295</v>
      </c>
    </row>
    <row r="50" customHeight="1" spans="1:28">
      <c r="A50" s="40">
        <v>3</v>
      </c>
      <c r="B50" s="40" t="s">
        <v>123</v>
      </c>
      <c r="C50" s="40" t="s">
        <v>177</v>
      </c>
      <c r="D50" s="40" t="s">
        <v>296</v>
      </c>
      <c r="E50" s="40" t="s">
        <v>297</v>
      </c>
      <c r="F50" s="40" t="s">
        <v>298</v>
      </c>
      <c r="G50" s="41">
        <v>202</v>
      </c>
      <c r="H50" s="41">
        <v>59</v>
      </c>
      <c r="I50" s="41"/>
      <c r="J50" s="41">
        <v>59</v>
      </c>
      <c r="K50" s="41"/>
      <c r="L50" s="41"/>
      <c r="M50" s="40" t="s">
        <v>38</v>
      </c>
      <c r="N50" s="40" t="s">
        <v>61</v>
      </c>
      <c r="O50" s="40" t="s">
        <v>299</v>
      </c>
      <c r="P50" s="40" t="s">
        <v>300</v>
      </c>
      <c r="Q50" s="40" t="s">
        <v>42</v>
      </c>
      <c r="R50" s="60" t="s">
        <v>44</v>
      </c>
      <c r="S50" s="56" t="s">
        <v>44</v>
      </c>
      <c r="T50" s="61" t="s">
        <v>301</v>
      </c>
      <c r="U50" s="56">
        <v>59</v>
      </c>
      <c r="V50" s="68">
        <v>59</v>
      </c>
      <c r="W50" s="61" t="s">
        <v>43</v>
      </c>
      <c r="X50" s="61" t="s">
        <v>44</v>
      </c>
      <c r="Y50" s="75" t="s">
        <v>302</v>
      </c>
      <c r="Z50" s="56">
        <f t="shared" si="4"/>
        <v>0</v>
      </c>
      <c r="AA50" s="61"/>
      <c r="AB50" s="16" t="s">
        <v>295</v>
      </c>
    </row>
    <row r="51" customHeight="1" spans="1:28">
      <c r="A51" s="40">
        <v>4</v>
      </c>
      <c r="B51" s="40" t="s">
        <v>123</v>
      </c>
      <c r="C51" s="40" t="s">
        <v>124</v>
      </c>
      <c r="D51" s="40" t="s">
        <v>303</v>
      </c>
      <c r="E51" s="40" t="s">
        <v>304</v>
      </c>
      <c r="F51" s="40" t="s">
        <v>305</v>
      </c>
      <c r="G51" s="41">
        <v>550</v>
      </c>
      <c r="H51" s="41">
        <v>59</v>
      </c>
      <c r="I51" s="41"/>
      <c r="J51" s="41">
        <v>59</v>
      </c>
      <c r="K51" s="41"/>
      <c r="L51" s="41"/>
      <c r="M51" s="40" t="s">
        <v>38</v>
      </c>
      <c r="N51" s="40" t="s">
        <v>306</v>
      </c>
      <c r="O51" s="40" t="s">
        <v>307</v>
      </c>
      <c r="P51" s="40" t="s">
        <v>308</v>
      </c>
      <c r="Q51" s="40" t="s">
        <v>42</v>
      </c>
      <c r="R51" s="60" t="s">
        <v>44</v>
      </c>
      <c r="S51" s="56" t="s">
        <v>44</v>
      </c>
      <c r="T51" s="61" t="s">
        <v>309</v>
      </c>
      <c r="U51" s="56">
        <v>59</v>
      </c>
      <c r="V51" s="68">
        <v>59</v>
      </c>
      <c r="W51" s="61" t="s">
        <v>44</v>
      </c>
      <c r="X51" s="61" t="s">
        <v>44</v>
      </c>
      <c r="Y51" s="76" t="s">
        <v>310</v>
      </c>
      <c r="Z51" s="56">
        <f t="shared" si="4"/>
        <v>0</v>
      </c>
      <c r="AA51" s="61"/>
      <c r="AB51" s="61"/>
    </row>
    <row r="52" customHeight="1" spans="1:28">
      <c r="A52" s="40">
        <v>5</v>
      </c>
      <c r="B52" s="40" t="s">
        <v>123</v>
      </c>
      <c r="C52" s="40" t="s">
        <v>311</v>
      </c>
      <c r="D52" s="40" t="s">
        <v>312</v>
      </c>
      <c r="E52" s="40" t="s">
        <v>313</v>
      </c>
      <c r="F52" s="40" t="s">
        <v>314</v>
      </c>
      <c r="G52" s="41">
        <v>2000</v>
      </c>
      <c r="H52" s="41">
        <v>2000</v>
      </c>
      <c r="I52" s="41"/>
      <c r="J52" s="41">
        <v>2000</v>
      </c>
      <c r="K52" s="41"/>
      <c r="L52" s="41"/>
      <c r="M52" s="40" t="s">
        <v>38</v>
      </c>
      <c r="N52" s="40" t="s">
        <v>61</v>
      </c>
      <c r="O52" s="40" t="s">
        <v>315</v>
      </c>
      <c r="P52" s="40" t="s">
        <v>316</v>
      </c>
      <c r="Q52" s="40" t="s">
        <v>42</v>
      </c>
      <c r="R52" s="60" t="s">
        <v>44</v>
      </c>
      <c r="S52" s="45" t="s">
        <v>44</v>
      </c>
      <c r="T52" s="61" t="s">
        <v>317</v>
      </c>
      <c r="U52" s="45">
        <v>2000</v>
      </c>
      <c r="V52" s="68">
        <v>2000</v>
      </c>
      <c r="W52" s="61" t="s">
        <v>43</v>
      </c>
      <c r="X52" s="61" t="s">
        <v>43</v>
      </c>
      <c r="Y52" s="72" t="s">
        <v>318</v>
      </c>
      <c r="Z52" s="56">
        <f t="shared" si="4"/>
        <v>0</v>
      </c>
      <c r="AA52" s="69"/>
      <c r="AB52" s="16" t="s">
        <v>295</v>
      </c>
    </row>
    <row r="53" customHeight="1" spans="1:28">
      <c r="A53" s="50">
        <v>6</v>
      </c>
      <c r="B53" s="50" t="s">
        <v>113</v>
      </c>
      <c r="C53" s="50" t="s">
        <v>113</v>
      </c>
      <c r="D53" s="50" t="s">
        <v>113</v>
      </c>
      <c r="E53" s="50" t="s">
        <v>313</v>
      </c>
      <c r="F53" s="50" t="s">
        <v>319</v>
      </c>
      <c r="G53" s="31">
        <v>31</v>
      </c>
      <c r="H53" s="31">
        <v>31</v>
      </c>
      <c r="I53" s="31"/>
      <c r="J53" s="31">
        <v>31</v>
      </c>
      <c r="K53" s="31"/>
      <c r="L53" s="31"/>
      <c r="M53" s="50" t="s">
        <v>38</v>
      </c>
      <c r="N53" s="50" t="s">
        <v>61</v>
      </c>
      <c r="O53" s="50" t="s">
        <v>319</v>
      </c>
      <c r="P53" s="50" t="s">
        <v>319</v>
      </c>
      <c r="Q53" s="50" t="s">
        <v>42</v>
      </c>
      <c r="R53" s="56" t="s">
        <v>44</v>
      </c>
      <c r="S53" s="56" t="s">
        <v>44</v>
      </c>
      <c r="T53" s="61"/>
      <c r="U53" s="56">
        <v>31</v>
      </c>
      <c r="V53" s="68">
        <v>31</v>
      </c>
      <c r="W53" s="61" t="s">
        <v>44</v>
      </c>
      <c r="X53" s="61" t="s">
        <v>43</v>
      </c>
      <c r="Y53" s="74" t="s">
        <v>319</v>
      </c>
      <c r="Z53" s="56">
        <f t="shared" si="4"/>
        <v>0</v>
      </c>
      <c r="AA53" s="61"/>
      <c r="AB53" s="61"/>
    </row>
    <row r="54" customHeight="1" spans="1:28">
      <c r="A54" s="40">
        <v>7</v>
      </c>
      <c r="B54" s="40" t="s">
        <v>123</v>
      </c>
      <c r="C54" s="40" t="s">
        <v>177</v>
      </c>
      <c r="D54" s="40" t="s">
        <v>320</v>
      </c>
      <c r="E54" s="40" t="s">
        <v>321</v>
      </c>
      <c r="F54" s="40" t="s">
        <v>322</v>
      </c>
      <c r="G54" s="41">
        <v>50</v>
      </c>
      <c r="H54" s="41">
        <v>50</v>
      </c>
      <c r="I54" s="41"/>
      <c r="J54" s="41">
        <v>50</v>
      </c>
      <c r="K54" s="41"/>
      <c r="L54" s="41"/>
      <c r="M54" s="40" t="s">
        <v>38</v>
      </c>
      <c r="N54" s="40" t="s">
        <v>306</v>
      </c>
      <c r="O54" s="40" t="s">
        <v>323</v>
      </c>
      <c r="P54" s="40" t="s">
        <v>324</v>
      </c>
      <c r="Q54" s="40" t="s">
        <v>42</v>
      </c>
      <c r="R54" s="60" t="s">
        <v>44</v>
      </c>
      <c r="S54" s="56" t="s">
        <v>44</v>
      </c>
      <c r="T54" s="61" t="s">
        <v>325</v>
      </c>
      <c r="U54" s="56">
        <v>50</v>
      </c>
      <c r="V54" s="68">
        <v>50</v>
      </c>
      <c r="W54" s="61" t="s">
        <v>43</v>
      </c>
      <c r="X54" s="61" t="s">
        <v>43</v>
      </c>
      <c r="Y54" s="77" t="s">
        <v>326</v>
      </c>
      <c r="Z54" s="56">
        <f t="shared" si="4"/>
        <v>0</v>
      </c>
      <c r="AA54" s="61"/>
      <c r="AB54" s="16" t="s">
        <v>295</v>
      </c>
    </row>
    <row r="55" customHeight="1" spans="1:28">
      <c r="A55" s="40">
        <v>8</v>
      </c>
      <c r="B55" s="40" t="s">
        <v>327</v>
      </c>
      <c r="C55" s="40" t="s">
        <v>328</v>
      </c>
      <c r="D55" s="40" t="s">
        <v>329</v>
      </c>
      <c r="E55" s="40" t="s">
        <v>330</v>
      </c>
      <c r="F55" s="40" t="s">
        <v>331</v>
      </c>
      <c r="G55" s="41">
        <v>144</v>
      </c>
      <c r="H55" s="41">
        <v>46</v>
      </c>
      <c r="I55" s="41"/>
      <c r="J55" s="41">
        <v>46</v>
      </c>
      <c r="K55" s="41"/>
      <c r="L55" s="41"/>
      <c r="M55" s="40" t="s">
        <v>38</v>
      </c>
      <c r="N55" s="40" t="s">
        <v>61</v>
      </c>
      <c r="O55" s="40" t="s">
        <v>332</v>
      </c>
      <c r="P55" s="40" t="s">
        <v>333</v>
      </c>
      <c r="Q55" s="40" t="s">
        <v>42</v>
      </c>
      <c r="R55" s="60" t="s">
        <v>44</v>
      </c>
      <c r="S55" s="56" t="s">
        <v>44</v>
      </c>
      <c r="T55" s="61" t="s">
        <v>334</v>
      </c>
      <c r="U55" s="56">
        <v>46</v>
      </c>
      <c r="V55" s="68">
        <v>46</v>
      </c>
      <c r="W55" s="61" t="s">
        <v>43</v>
      </c>
      <c r="X55" s="61" t="s">
        <v>43</v>
      </c>
      <c r="Y55" s="78" t="s">
        <v>335</v>
      </c>
      <c r="Z55" s="56">
        <f t="shared" si="4"/>
        <v>0</v>
      </c>
      <c r="AA55" s="61"/>
      <c r="AB55" s="16" t="s">
        <v>295</v>
      </c>
    </row>
    <row r="56" customHeight="1" spans="1:28">
      <c r="A56" s="40">
        <v>9</v>
      </c>
      <c r="B56" s="40" t="s">
        <v>123</v>
      </c>
      <c r="C56" s="40" t="s">
        <v>124</v>
      </c>
      <c r="D56" s="40" t="s">
        <v>336</v>
      </c>
      <c r="E56" s="40" t="s">
        <v>337</v>
      </c>
      <c r="F56" s="40" t="s">
        <v>338</v>
      </c>
      <c r="G56" s="41">
        <v>400</v>
      </c>
      <c r="H56" s="41">
        <v>59</v>
      </c>
      <c r="I56" s="41"/>
      <c r="J56" s="41">
        <v>59</v>
      </c>
      <c r="K56" s="41"/>
      <c r="L56" s="41"/>
      <c r="M56" s="40" t="s">
        <v>38</v>
      </c>
      <c r="N56" s="40" t="s">
        <v>61</v>
      </c>
      <c r="O56" s="40" t="s">
        <v>339</v>
      </c>
      <c r="P56" s="40" t="s">
        <v>340</v>
      </c>
      <c r="Q56" s="40" t="s">
        <v>42</v>
      </c>
      <c r="R56" s="60" t="s">
        <v>44</v>
      </c>
      <c r="S56" s="56" t="s">
        <v>44</v>
      </c>
      <c r="T56" s="61" t="s">
        <v>285</v>
      </c>
      <c r="U56" s="56">
        <v>59</v>
      </c>
      <c r="V56" s="68">
        <v>59</v>
      </c>
      <c r="W56" s="61" t="s">
        <v>44</v>
      </c>
      <c r="X56" s="61" t="s">
        <v>44</v>
      </c>
      <c r="Y56" s="79" t="s">
        <v>341</v>
      </c>
      <c r="Z56" s="56">
        <f t="shared" si="4"/>
        <v>0</v>
      </c>
      <c r="AA56" s="61"/>
      <c r="AB56" s="61"/>
    </row>
    <row r="57" customHeight="1" spans="1:28">
      <c r="A57" s="40">
        <v>10</v>
      </c>
      <c r="B57" s="40" t="s">
        <v>123</v>
      </c>
      <c r="C57" s="40" t="s">
        <v>177</v>
      </c>
      <c r="D57" s="40" t="s">
        <v>342</v>
      </c>
      <c r="E57" s="40" t="s">
        <v>343</v>
      </c>
      <c r="F57" s="40" t="s">
        <v>344</v>
      </c>
      <c r="G57" s="41">
        <v>201</v>
      </c>
      <c r="H57" s="41">
        <v>59</v>
      </c>
      <c r="I57" s="41"/>
      <c r="J57" s="41">
        <v>59</v>
      </c>
      <c r="K57" s="41"/>
      <c r="L57" s="41"/>
      <c r="M57" s="40" t="s">
        <v>38</v>
      </c>
      <c r="N57" s="40" t="s">
        <v>345</v>
      </c>
      <c r="O57" s="40" t="s">
        <v>346</v>
      </c>
      <c r="P57" s="40" t="s">
        <v>347</v>
      </c>
      <c r="Q57" s="40" t="s">
        <v>42</v>
      </c>
      <c r="R57" s="60" t="s">
        <v>44</v>
      </c>
      <c r="S57" s="56" t="s">
        <v>44</v>
      </c>
      <c r="T57" s="61" t="s">
        <v>348</v>
      </c>
      <c r="U57" s="56">
        <v>59</v>
      </c>
      <c r="V57" s="68">
        <v>59</v>
      </c>
      <c r="W57" s="61" t="s">
        <v>43</v>
      </c>
      <c r="X57" s="61" t="s">
        <v>43</v>
      </c>
      <c r="Y57" s="78" t="s">
        <v>335</v>
      </c>
      <c r="Z57" s="56">
        <f t="shared" si="4"/>
        <v>0</v>
      </c>
      <c r="AA57" s="61"/>
      <c r="AB57" s="16" t="s">
        <v>295</v>
      </c>
    </row>
    <row r="58" customHeight="1" spans="1:28">
      <c r="A58" s="40">
        <v>11</v>
      </c>
      <c r="B58" s="40" t="s">
        <v>123</v>
      </c>
      <c r="C58" s="40" t="s">
        <v>124</v>
      </c>
      <c r="D58" s="40" t="s">
        <v>349</v>
      </c>
      <c r="E58" s="40" t="s">
        <v>350</v>
      </c>
      <c r="F58" s="40" t="s">
        <v>351</v>
      </c>
      <c r="G58" s="41">
        <v>704</v>
      </c>
      <c r="H58" s="41">
        <v>52</v>
      </c>
      <c r="I58" s="41"/>
      <c r="J58" s="41">
        <v>52</v>
      </c>
      <c r="K58" s="41"/>
      <c r="L58" s="41"/>
      <c r="M58" s="40" t="s">
        <v>38</v>
      </c>
      <c r="N58" s="55" t="s">
        <v>352</v>
      </c>
      <c r="O58" s="40" t="s">
        <v>353</v>
      </c>
      <c r="P58" s="40" t="s">
        <v>354</v>
      </c>
      <c r="Q58" s="40" t="s">
        <v>42</v>
      </c>
      <c r="R58" s="60" t="s">
        <v>44</v>
      </c>
      <c r="S58" s="56" t="s">
        <v>44</v>
      </c>
      <c r="T58" s="61" t="s">
        <v>355</v>
      </c>
      <c r="U58" s="56">
        <v>52</v>
      </c>
      <c r="V58" s="68">
        <v>52</v>
      </c>
      <c r="W58" s="61" t="s">
        <v>43</v>
      </c>
      <c r="X58" s="61" t="s">
        <v>43</v>
      </c>
      <c r="Y58" s="74" t="s">
        <v>356</v>
      </c>
      <c r="Z58" s="56">
        <f t="shared" si="4"/>
        <v>0</v>
      </c>
      <c r="AA58" s="61"/>
      <c r="AB58" s="16" t="s">
        <v>295</v>
      </c>
    </row>
    <row r="59" customHeight="1" spans="1:28">
      <c r="A59" s="40">
        <v>12</v>
      </c>
      <c r="B59" s="40" t="s">
        <v>123</v>
      </c>
      <c r="C59" s="40" t="s">
        <v>357</v>
      </c>
      <c r="D59" s="40" t="s">
        <v>358</v>
      </c>
      <c r="E59" s="40" t="s">
        <v>359</v>
      </c>
      <c r="F59" s="40" t="s">
        <v>360</v>
      </c>
      <c r="G59" s="41">
        <v>200</v>
      </c>
      <c r="H59" s="41">
        <v>200</v>
      </c>
      <c r="I59" s="41"/>
      <c r="J59" s="41">
        <v>200</v>
      </c>
      <c r="K59" s="41"/>
      <c r="L59" s="41"/>
      <c r="M59" s="40" t="s">
        <v>38</v>
      </c>
      <c r="N59" s="40" t="s">
        <v>361</v>
      </c>
      <c r="O59" s="40" t="s">
        <v>362</v>
      </c>
      <c r="P59" s="40" t="s">
        <v>363</v>
      </c>
      <c r="Q59" s="40" t="s">
        <v>42</v>
      </c>
      <c r="R59" s="60" t="s">
        <v>44</v>
      </c>
      <c r="S59" s="45" t="s">
        <v>44</v>
      </c>
      <c r="T59" s="69" t="s">
        <v>285</v>
      </c>
      <c r="U59" s="45">
        <v>200</v>
      </c>
      <c r="V59" s="68">
        <v>200</v>
      </c>
      <c r="W59" s="61" t="s">
        <v>44</v>
      </c>
      <c r="X59" s="61" t="s">
        <v>44</v>
      </c>
      <c r="Y59" s="72" t="s">
        <v>364</v>
      </c>
      <c r="Z59" s="56">
        <f t="shared" si="4"/>
        <v>0</v>
      </c>
      <c r="AA59" s="80"/>
      <c r="AB59" s="80"/>
    </row>
    <row r="60" customHeight="1" spans="1:28">
      <c r="A60" s="40">
        <v>13</v>
      </c>
      <c r="B60" s="40" t="s">
        <v>123</v>
      </c>
      <c r="C60" s="40" t="s">
        <v>311</v>
      </c>
      <c r="D60" s="40" t="s">
        <v>365</v>
      </c>
      <c r="E60" s="40" t="s">
        <v>366</v>
      </c>
      <c r="F60" s="40" t="s">
        <v>367</v>
      </c>
      <c r="G60" s="41">
        <v>59</v>
      </c>
      <c r="H60" s="41">
        <v>59</v>
      </c>
      <c r="I60" s="41"/>
      <c r="J60" s="41">
        <v>59</v>
      </c>
      <c r="K60" s="41"/>
      <c r="L60" s="41"/>
      <c r="M60" s="40" t="s">
        <v>38</v>
      </c>
      <c r="N60" s="40" t="s">
        <v>361</v>
      </c>
      <c r="O60" s="40" t="s">
        <v>368</v>
      </c>
      <c r="P60" s="40" t="s">
        <v>369</v>
      </c>
      <c r="Q60" s="40" t="s">
        <v>42</v>
      </c>
      <c r="R60" s="60" t="s">
        <v>44</v>
      </c>
      <c r="S60" s="56" t="s">
        <v>44</v>
      </c>
      <c r="T60" s="61" t="s">
        <v>370</v>
      </c>
      <c r="U60" s="56">
        <v>59</v>
      </c>
      <c r="V60" s="68">
        <v>59</v>
      </c>
      <c r="W60" s="61" t="s">
        <v>43</v>
      </c>
      <c r="X60" s="61" t="s">
        <v>43</v>
      </c>
      <c r="Y60" s="74" t="s">
        <v>371</v>
      </c>
      <c r="Z60" s="56">
        <f t="shared" si="4"/>
        <v>0</v>
      </c>
      <c r="AA60" s="61"/>
      <c r="AB60" s="16" t="s">
        <v>295</v>
      </c>
    </row>
    <row r="61" customHeight="1" spans="1:28">
      <c r="A61" s="40">
        <v>14</v>
      </c>
      <c r="B61" s="40" t="s">
        <v>123</v>
      </c>
      <c r="C61" s="40" t="s">
        <v>357</v>
      </c>
      <c r="D61" s="40" t="s">
        <v>372</v>
      </c>
      <c r="E61" s="40" t="s">
        <v>373</v>
      </c>
      <c r="F61" s="40" t="s">
        <v>374</v>
      </c>
      <c r="G61" s="41">
        <v>40</v>
      </c>
      <c r="H61" s="41">
        <v>40</v>
      </c>
      <c r="I61" s="41"/>
      <c r="J61" s="41">
        <v>40</v>
      </c>
      <c r="K61" s="41"/>
      <c r="L61" s="41"/>
      <c r="M61" s="40" t="s">
        <v>38</v>
      </c>
      <c r="N61" s="40" t="s">
        <v>375</v>
      </c>
      <c r="O61" s="40" t="s">
        <v>376</v>
      </c>
      <c r="P61" s="40" t="s">
        <v>377</v>
      </c>
      <c r="Q61" s="40" t="s">
        <v>42</v>
      </c>
      <c r="R61" s="60" t="s">
        <v>44</v>
      </c>
      <c r="S61" s="56" t="s">
        <v>44</v>
      </c>
      <c r="T61" s="61" t="s">
        <v>378</v>
      </c>
      <c r="U61" s="56">
        <v>40</v>
      </c>
      <c r="V61" s="68">
        <v>40</v>
      </c>
      <c r="W61" s="61" t="s">
        <v>44</v>
      </c>
      <c r="X61" s="61" t="s">
        <v>44</v>
      </c>
      <c r="Y61" s="74" t="s">
        <v>379</v>
      </c>
      <c r="Z61" s="56">
        <f t="shared" si="4"/>
        <v>0</v>
      </c>
      <c r="AA61" s="61"/>
      <c r="AB61" s="61"/>
    </row>
    <row r="62" customHeight="1" spans="1:28">
      <c r="A62" s="40">
        <v>15</v>
      </c>
      <c r="B62" s="40" t="s">
        <v>123</v>
      </c>
      <c r="C62" s="40" t="s">
        <v>357</v>
      </c>
      <c r="D62" s="40" t="s">
        <v>372</v>
      </c>
      <c r="E62" s="40" t="s">
        <v>380</v>
      </c>
      <c r="F62" s="40" t="s">
        <v>374</v>
      </c>
      <c r="G62" s="41">
        <v>40</v>
      </c>
      <c r="H62" s="41">
        <v>40</v>
      </c>
      <c r="I62" s="41"/>
      <c r="J62" s="41">
        <v>40</v>
      </c>
      <c r="K62" s="41"/>
      <c r="L62" s="41"/>
      <c r="M62" s="40" t="s">
        <v>38</v>
      </c>
      <c r="N62" s="40" t="s">
        <v>375</v>
      </c>
      <c r="O62" s="40" t="s">
        <v>381</v>
      </c>
      <c r="P62" s="40" t="s">
        <v>382</v>
      </c>
      <c r="Q62" s="40" t="s">
        <v>42</v>
      </c>
      <c r="R62" s="60" t="s">
        <v>44</v>
      </c>
      <c r="S62" s="56" t="s">
        <v>44</v>
      </c>
      <c r="T62" s="61" t="s">
        <v>378</v>
      </c>
      <c r="U62" s="56">
        <v>40</v>
      </c>
      <c r="V62" s="68">
        <v>40</v>
      </c>
      <c r="W62" s="61" t="s">
        <v>44</v>
      </c>
      <c r="X62" s="61" t="s">
        <v>44</v>
      </c>
      <c r="Y62" s="74" t="s">
        <v>379</v>
      </c>
      <c r="Z62" s="56">
        <f t="shared" si="4"/>
        <v>0</v>
      </c>
      <c r="AA62" s="61"/>
      <c r="AB62" s="61"/>
    </row>
    <row r="63" customHeight="1" spans="1:28">
      <c r="A63" s="40">
        <v>16</v>
      </c>
      <c r="B63" s="40" t="s">
        <v>123</v>
      </c>
      <c r="C63" s="40" t="s">
        <v>357</v>
      </c>
      <c r="D63" s="40" t="s">
        <v>372</v>
      </c>
      <c r="E63" s="40" t="s">
        <v>383</v>
      </c>
      <c r="F63" s="40" t="s">
        <v>374</v>
      </c>
      <c r="G63" s="41">
        <v>50</v>
      </c>
      <c r="H63" s="41">
        <v>50</v>
      </c>
      <c r="I63" s="41"/>
      <c r="J63" s="41">
        <v>50</v>
      </c>
      <c r="K63" s="41"/>
      <c r="L63" s="41"/>
      <c r="M63" s="40" t="s">
        <v>38</v>
      </c>
      <c r="N63" s="40" t="s">
        <v>375</v>
      </c>
      <c r="O63" s="40" t="s">
        <v>381</v>
      </c>
      <c r="P63" s="40" t="s">
        <v>384</v>
      </c>
      <c r="Q63" s="40" t="s">
        <v>42</v>
      </c>
      <c r="R63" s="60" t="s">
        <v>44</v>
      </c>
      <c r="S63" s="56" t="s">
        <v>44</v>
      </c>
      <c r="T63" s="61" t="s">
        <v>378</v>
      </c>
      <c r="U63" s="56">
        <v>50</v>
      </c>
      <c r="V63" s="68">
        <v>50</v>
      </c>
      <c r="W63" s="61" t="s">
        <v>44</v>
      </c>
      <c r="X63" s="61" t="s">
        <v>44</v>
      </c>
      <c r="Y63" s="74" t="s">
        <v>379</v>
      </c>
      <c r="Z63" s="56">
        <f t="shared" si="4"/>
        <v>0</v>
      </c>
      <c r="AA63" s="61"/>
      <c r="AB63" s="61"/>
    </row>
    <row r="64" customHeight="1" spans="1:28">
      <c r="A64" s="40">
        <v>17</v>
      </c>
      <c r="B64" s="40" t="s">
        <v>123</v>
      </c>
      <c r="C64" s="40" t="s">
        <v>357</v>
      </c>
      <c r="D64" s="40" t="s">
        <v>385</v>
      </c>
      <c r="E64" s="40" t="s">
        <v>386</v>
      </c>
      <c r="F64" s="40" t="s">
        <v>360</v>
      </c>
      <c r="G64" s="41">
        <v>150</v>
      </c>
      <c r="H64" s="41">
        <v>150</v>
      </c>
      <c r="I64" s="41"/>
      <c r="J64" s="41">
        <v>150</v>
      </c>
      <c r="K64" s="41"/>
      <c r="L64" s="41"/>
      <c r="M64" s="40" t="s">
        <v>38</v>
      </c>
      <c r="N64" s="40" t="s">
        <v>387</v>
      </c>
      <c r="O64" s="40" t="s">
        <v>388</v>
      </c>
      <c r="P64" s="40" t="s">
        <v>389</v>
      </c>
      <c r="Q64" s="40" t="s">
        <v>42</v>
      </c>
      <c r="R64" s="60" t="s">
        <v>44</v>
      </c>
      <c r="S64" s="56" t="s">
        <v>44</v>
      </c>
      <c r="T64" s="61" t="s">
        <v>378</v>
      </c>
      <c r="U64" s="56">
        <v>150</v>
      </c>
      <c r="V64" s="68">
        <v>150</v>
      </c>
      <c r="W64" s="61" t="s">
        <v>44</v>
      </c>
      <c r="X64" s="61" t="s">
        <v>44</v>
      </c>
      <c r="Y64" s="81" t="s">
        <v>390</v>
      </c>
      <c r="Z64" s="56">
        <f t="shared" si="4"/>
        <v>0</v>
      </c>
      <c r="AA64" s="61"/>
      <c r="AB64" s="61"/>
    </row>
    <row r="65" customHeight="1" spans="1:28">
      <c r="A65" s="40">
        <v>18</v>
      </c>
      <c r="B65" s="40" t="s">
        <v>123</v>
      </c>
      <c r="C65" s="40" t="s">
        <v>177</v>
      </c>
      <c r="D65" s="40" t="s">
        <v>391</v>
      </c>
      <c r="E65" s="40" t="s">
        <v>392</v>
      </c>
      <c r="F65" s="40" t="s">
        <v>393</v>
      </c>
      <c r="G65" s="41">
        <v>59</v>
      </c>
      <c r="H65" s="41">
        <v>59</v>
      </c>
      <c r="I65" s="41"/>
      <c r="J65" s="41">
        <v>59</v>
      </c>
      <c r="K65" s="41"/>
      <c r="L65" s="41"/>
      <c r="M65" s="40" t="s">
        <v>38</v>
      </c>
      <c r="N65" s="40" t="s">
        <v>387</v>
      </c>
      <c r="O65" s="40" t="s">
        <v>394</v>
      </c>
      <c r="P65" s="40" t="s">
        <v>395</v>
      </c>
      <c r="Q65" s="40" t="s">
        <v>42</v>
      </c>
      <c r="R65" s="60" t="s">
        <v>44</v>
      </c>
      <c r="S65" s="56" t="s">
        <v>44</v>
      </c>
      <c r="T65" s="61" t="s">
        <v>378</v>
      </c>
      <c r="U65" s="56">
        <v>59</v>
      </c>
      <c r="V65" s="68">
        <v>59</v>
      </c>
      <c r="W65" s="61" t="s">
        <v>44</v>
      </c>
      <c r="X65" s="61" t="s">
        <v>44</v>
      </c>
      <c r="Y65" s="74" t="s">
        <v>294</v>
      </c>
      <c r="Z65" s="56">
        <f t="shared" si="4"/>
        <v>0</v>
      </c>
      <c r="AA65" s="61"/>
      <c r="AB65" s="61"/>
    </row>
    <row r="66" customHeight="1" spans="10:10">
      <c r="J66" s="19">
        <v>22733</v>
      </c>
    </row>
    <row r="67" customHeight="1" spans="10:10">
      <c r="J67" s="19">
        <f>J45+J44+J38+J37+J36+J33+J17+J16+J14+J8</f>
        <v>5592</v>
      </c>
    </row>
    <row r="68" customHeight="1" spans="10:10">
      <c r="J68" s="19">
        <f>J34+J27+J26+J25+J21+J20+J18</f>
        <v>237.5</v>
      </c>
    </row>
    <row r="69" customHeight="1" spans="10:10">
      <c r="J69" s="19">
        <f>J53+J35+J28+J19</f>
        <v>204</v>
      </c>
    </row>
  </sheetData>
  <autoFilter ref="A1:AB69">
    <extLst/>
  </autoFilter>
  <mergeCells count="34">
    <mergeCell ref="A1:Q1"/>
    <mergeCell ref="H2:L2"/>
    <mergeCell ref="A4:F4"/>
    <mergeCell ref="A5:F5"/>
    <mergeCell ref="A6:F6"/>
    <mergeCell ref="A9:F9"/>
    <mergeCell ref="A22:F22"/>
    <mergeCell ref="A29:F29"/>
    <mergeCell ref="A39:F39"/>
    <mergeCell ref="A43:F43"/>
    <mergeCell ref="A47:F47"/>
    <mergeCell ref="A2:A3"/>
    <mergeCell ref="B2:B3"/>
    <mergeCell ref="C2:C3"/>
    <mergeCell ref="D2:D3"/>
    <mergeCell ref="E2:E3"/>
    <mergeCell ref="F2:F3"/>
    <mergeCell ref="G2:G3"/>
    <mergeCell ref="M2:M3"/>
    <mergeCell ref="N2:N3"/>
    <mergeCell ref="O2:O3"/>
    <mergeCell ref="P2:P3"/>
    <mergeCell ref="Q2:Q3"/>
    <mergeCell ref="R2:R3"/>
    <mergeCell ref="S2:S3"/>
    <mergeCell ref="T2:T3"/>
    <mergeCell ref="U2:U3"/>
    <mergeCell ref="V2:V3"/>
    <mergeCell ref="W2:W3"/>
    <mergeCell ref="X2:X3"/>
    <mergeCell ref="Y2:Y3"/>
    <mergeCell ref="Z2:Z3"/>
    <mergeCell ref="AA2:AA3"/>
    <mergeCell ref="AB2:AB3"/>
  </mergeCells>
  <dataValidations count="1">
    <dataValidation type="list" allowBlank="1" showInputMessage="1" showErrorMessage="1" sqref="Q15">
      <formula1>"巩固成果（乡村振兴局）,厕所革命任务,草产业任务,统筹用于高标准农田建设任务,安全饮水任务,乡村振兴示范旗县创建任务"</formula1>
    </dataValidation>
  </dataValidations>
  <pageMargins left="0.75" right="0.75" top="1" bottom="1" header="0.5" footer="0.5"/>
  <pageSetup paperSize="9" scale="69" fitToHeight="0"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12"/>
  <sheetViews>
    <sheetView workbookViewId="0">
      <selection activeCell="I19" sqref="I19"/>
    </sheetView>
  </sheetViews>
  <sheetFormatPr defaultColWidth="9" defaultRowHeight="25" customHeight="1"/>
  <cols>
    <col min="1" max="1" width="14.3833333333333" customWidth="1"/>
    <col min="2" max="8" width="8.63333333333333" customWidth="1"/>
    <col min="9" max="9" width="17.75" customWidth="1"/>
    <col min="10" max="10" width="17.1333333333333" customWidth="1"/>
    <col min="11" max="11" width="8.63333333333333" customWidth="1"/>
    <col min="12" max="12" width="11.375" customWidth="1"/>
  </cols>
  <sheetData>
    <row r="1" customHeight="1" spans="1:11">
      <c r="A1" s="1" t="s">
        <v>396</v>
      </c>
      <c r="B1" s="1"/>
      <c r="C1" s="1"/>
      <c r="D1" s="1"/>
      <c r="E1" s="1"/>
      <c r="F1" s="1"/>
      <c r="G1" s="1"/>
      <c r="H1" s="1"/>
      <c r="I1" s="1"/>
      <c r="J1" s="1"/>
      <c r="K1" s="1"/>
    </row>
    <row r="2" customHeight="1" spans="1:11">
      <c r="A2" s="2" t="s">
        <v>397</v>
      </c>
      <c r="B2" s="2"/>
      <c r="C2" s="2"/>
      <c r="D2" s="2"/>
      <c r="E2" s="2"/>
      <c r="F2" s="2"/>
      <c r="G2" s="2"/>
      <c r="H2" s="2"/>
      <c r="I2" s="2"/>
      <c r="J2" s="2"/>
      <c r="K2" s="2"/>
    </row>
    <row r="3" customHeight="1" spans="1:11">
      <c r="A3" s="3" t="s">
        <v>398</v>
      </c>
      <c r="B3" s="3"/>
      <c r="C3" s="3"/>
      <c r="D3" s="4"/>
      <c r="E3" s="4" t="s">
        <v>399</v>
      </c>
      <c r="F3" s="4"/>
      <c r="G3" s="4"/>
      <c r="H3" s="4"/>
      <c r="I3" s="4" t="s">
        <v>400</v>
      </c>
      <c r="J3" s="4"/>
      <c r="K3" s="4"/>
    </row>
    <row r="4" ht="49" customHeight="1" spans="1:12">
      <c r="A4" s="5" t="s">
        <v>401</v>
      </c>
      <c r="B4" s="5" t="s">
        <v>402</v>
      </c>
      <c r="C4" s="5" t="s">
        <v>403</v>
      </c>
      <c r="D4" s="5" t="s">
        <v>404</v>
      </c>
      <c r="E4" s="5" t="s">
        <v>285</v>
      </c>
      <c r="F4" s="5" t="s">
        <v>405</v>
      </c>
      <c r="G4" s="5" t="s">
        <v>406</v>
      </c>
      <c r="H4" s="5" t="s">
        <v>407</v>
      </c>
      <c r="I4" s="10" t="s">
        <v>408</v>
      </c>
      <c r="J4" s="10" t="s">
        <v>409</v>
      </c>
      <c r="K4" s="10" t="s">
        <v>410</v>
      </c>
      <c r="L4" s="14" t="s">
        <v>24</v>
      </c>
    </row>
    <row r="5" customHeight="1" spans="1:12">
      <c r="A5" s="6" t="s">
        <v>411</v>
      </c>
      <c r="B5" s="6">
        <f>SUM(B6:B12)</f>
        <v>53</v>
      </c>
      <c r="C5" s="6">
        <f>SUM(C6:C12)</f>
        <v>53</v>
      </c>
      <c r="D5" s="7">
        <f>C5/B5</f>
        <v>1</v>
      </c>
      <c r="E5" s="6">
        <f>SUM(E6:E12)</f>
        <v>10</v>
      </c>
      <c r="F5" s="7">
        <f>E5/B5</f>
        <v>0.188679245283019</v>
      </c>
      <c r="G5" s="8">
        <v>0.6486</v>
      </c>
      <c r="H5" s="6">
        <f>SUM(H6:H12)</f>
        <v>29366</v>
      </c>
      <c r="I5" s="6">
        <f>SUM(I6:I12)</f>
        <v>29366</v>
      </c>
      <c r="J5" s="6">
        <f>SUM(J6:J12)</f>
        <v>21510.6716</v>
      </c>
      <c r="K5" s="7">
        <f>J5/H5</f>
        <v>0.732502608458762</v>
      </c>
      <c r="L5" s="14"/>
    </row>
    <row r="6" customHeight="1" spans="1:12">
      <c r="A6" s="9" t="s">
        <v>412</v>
      </c>
      <c r="B6" s="10">
        <v>2</v>
      </c>
      <c r="C6" s="10">
        <v>2</v>
      </c>
      <c r="D6" s="7">
        <f t="shared" ref="D6:D12" si="0">C6/B6</f>
        <v>1</v>
      </c>
      <c r="E6" s="10">
        <v>0</v>
      </c>
      <c r="F6" s="7">
        <f t="shared" ref="F6:F12" si="1">E6/B6</f>
        <v>0</v>
      </c>
      <c r="G6" s="11">
        <v>0.6</v>
      </c>
      <c r="H6" s="12">
        <v>3398</v>
      </c>
      <c r="I6" s="12">
        <v>3398</v>
      </c>
      <c r="J6" s="15">
        <v>1921.67</v>
      </c>
      <c r="K6" s="7">
        <f t="shared" ref="K6:K12" si="2">J6/H6</f>
        <v>0.565529723366686</v>
      </c>
      <c r="L6" s="14"/>
    </row>
    <row r="7" customHeight="1" spans="1:12">
      <c r="A7" s="13" t="s">
        <v>58</v>
      </c>
      <c r="B7" s="10">
        <v>12</v>
      </c>
      <c r="C7" s="10">
        <v>12</v>
      </c>
      <c r="D7" s="7">
        <f t="shared" si="0"/>
        <v>1</v>
      </c>
      <c r="E7" s="10">
        <v>0</v>
      </c>
      <c r="F7" s="7">
        <f t="shared" si="1"/>
        <v>0</v>
      </c>
      <c r="G7" s="11">
        <v>0.75</v>
      </c>
      <c r="H7" s="12">
        <v>9900</v>
      </c>
      <c r="I7" s="12">
        <v>9900</v>
      </c>
      <c r="J7" s="15">
        <v>7412.91</v>
      </c>
      <c r="K7" s="7">
        <f t="shared" si="2"/>
        <v>0.748778787878788</v>
      </c>
      <c r="L7" s="14"/>
    </row>
    <row r="8" customHeight="1" spans="1:12">
      <c r="A8" s="13" t="s">
        <v>162</v>
      </c>
      <c r="B8" s="10">
        <v>6</v>
      </c>
      <c r="C8" s="10">
        <v>6</v>
      </c>
      <c r="D8" s="7">
        <f t="shared" si="0"/>
        <v>1</v>
      </c>
      <c r="E8" s="10">
        <v>0</v>
      </c>
      <c r="F8" s="7">
        <f t="shared" si="1"/>
        <v>0</v>
      </c>
      <c r="G8" s="11">
        <v>0.7</v>
      </c>
      <c r="H8" s="12">
        <v>3252</v>
      </c>
      <c r="I8" s="12">
        <v>3252</v>
      </c>
      <c r="J8" s="15">
        <v>2202.5716</v>
      </c>
      <c r="K8" s="7">
        <f t="shared" si="2"/>
        <v>0.6772975399754</v>
      </c>
      <c r="L8" s="14"/>
    </row>
    <row r="9" customHeight="1" spans="1:12">
      <c r="A9" s="13" t="s">
        <v>207</v>
      </c>
      <c r="B9" s="10">
        <v>9</v>
      </c>
      <c r="C9" s="10">
        <v>9</v>
      </c>
      <c r="D9" s="7">
        <f t="shared" si="0"/>
        <v>1</v>
      </c>
      <c r="E9" s="10">
        <v>0</v>
      </c>
      <c r="F9" s="7">
        <f t="shared" si="1"/>
        <v>0</v>
      </c>
      <c r="G9" s="11">
        <v>0.65</v>
      </c>
      <c r="H9" s="12">
        <v>5566</v>
      </c>
      <c r="I9" s="12">
        <v>5566</v>
      </c>
      <c r="J9" s="15">
        <v>3420</v>
      </c>
      <c r="K9" s="7">
        <f t="shared" si="2"/>
        <v>0.614444843693856</v>
      </c>
      <c r="L9" s="14"/>
    </row>
    <row r="10" customHeight="1" spans="1:12">
      <c r="A10" s="13" t="s">
        <v>413</v>
      </c>
      <c r="B10" s="10">
        <v>3</v>
      </c>
      <c r="C10" s="10">
        <v>3</v>
      </c>
      <c r="D10" s="7">
        <f t="shared" si="0"/>
        <v>1</v>
      </c>
      <c r="E10" s="10">
        <v>0</v>
      </c>
      <c r="F10" s="7">
        <f t="shared" si="1"/>
        <v>0</v>
      </c>
      <c r="G10" s="11">
        <v>0.9</v>
      </c>
      <c r="H10" s="12">
        <v>2058</v>
      </c>
      <c r="I10" s="12">
        <v>2058</v>
      </c>
      <c r="J10" s="15">
        <v>1836</v>
      </c>
      <c r="K10" s="7">
        <f t="shared" si="2"/>
        <v>0.892128279883382</v>
      </c>
      <c r="L10" s="14"/>
    </row>
    <row r="11" customHeight="1" spans="1:12">
      <c r="A11" s="13" t="s">
        <v>414</v>
      </c>
      <c r="B11" s="10">
        <v>3</v>
      </c>
      <c r="C11" s="10">
        <v>3</v>
      </c>
      <c r="D11" s="7">
        <f t="shared" si="0"/>
        <v>1</v>
      </c>
      <c r="E11" s="10">
        <v>0</v>
      </c>
      <c r="F11" s="7">
        <f t="shared" si="1"/>
        <v>0</v>
      </c>
      <c r="G11" s="11">
        <v>0.8</v>
      </c>
      <c r="H11" s="12">
        <v>2063</v>
      </c>
      <c r="I11" s="12">
        <v>2063</v>
      </c>
      <c r="J11" s="15">
        <v>1588.52</v>
      </c>
      <c r="K11" s="7">
        <f t="shared" si="2"/>
        <v>0.770004847309743</v>
      </c>
      <c r="L11" s="14"/>
    </row>
    <row r="12" ht="33" customHeight="1" spans="1:12">
      <c r="A12" s="13" t="s">
        <v>313</v>
      </c>
      <c r="B12" s="10">
        <v>18</v>
      </c>
      <c r="C12" s="10">
        <v>18</v>
      </c>
      <c r="D12" s="7">
        <f t="shared" si="0"/>
        <v>1</v>
      </c>
      <c r="E12" s="10">
        <v>10</v>
      </c>
      <c r="F12" s="7">
        <f t="shared" si="1"/>
        <v>0.555555555555556</v>
      </c>
      <c r="G12" s="11">
        <v>0.9</v>
      </c>
      <c r="H12" s="12">
        <v>3129</v>
      </c>
      <c r="I12" s="12">
        <v>3129</v>
      </c>
      <c r="J12" s="15">
        <v>3129</v>
      </c>
      <c r="K12" s="7">
        <f t="shared" si="2"/>
        <v>1</v>
      </c>
      <c r="L12" s="16" t="s">
        <v>415</v>
      </c>
    </row>
  </sheetData>
  <mergeCells count="2">
    <mergeCell ref="A2:K2"/>
    <mergeCell ref="A3:C3"/>
  </mergeCell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2</vt:i4>
      </vt:variant>
    </vt:vector>
  </HeadingPairs>
  <TitlesOfParts>
    <vt:vector size="2" baseType="lpstr">
      <vt:lpstr>表1</vt:lpstr>
      <vt:lpstr>表 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fpb055</dc:creator>
  <cp:lastModifiedBy>张鹏</cp:lastModifiedBy>
  <dcterms:created xsi:type="dcterms:W3CDTF">2023-05-20T23:34:00Z</dcterms:created>
  <dcterms:modified xsi:type="dcterms:W3CDTF">2023-08-16T01:09:35Z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2052-12.1.0.15120</vt:lpwstr>
  </property>
  <property fmtid="{D5CDD505-2E9C-101B-9397-08002B2CF9AE}" pid="3" name="ICV">
    <vt:lpwstr>9E240E6770644EADB63CC93A90674920_13</vt:lpwstr>
  </property>
</Properties>
</file>